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240" windowHeight="7995" tabRatio="946" firstSheet="1" activeTab="4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'ESF-03'!$A$18:$A$113</definedName>
    <definedName name="_xlnm.Print_Area" localSheetId="16">'EA-01'!$A$1:$D$47</definedName>
    <definedName name="_xlnm.Print_Area" localSheetId="17">'EA-02'!$A$1:$E$16</definedName>
    <definedName name="_xlnm.Print_Area" localSheetId="18">'EA-03 '!$A$1:$E$141</definedName>
    <definedName name="_xlnm.Print_Area" localSheetId="21">'EFE-01  '!$A$1:$E$164</definedName>
    <definedName name="_xlnm.Print_Area" localSheetId="22">'EFE-02'!$A$1:$D$12</definedName>
    <definedName name="_xlnm.Print_Area" localSheetId="23">'EFE-03'!$A$1:$C$43</definedName>
    <definedName name="_xlnm.Print_Area" localSheetId="2">'ESF-01'!$A$1:$E$79</definedName>
    <definedName name="_xlnm.Print_Area" localSheetId="3">'ESF-02 '!$A$1:$G$25</definedName>
    <definedName name="_xlnm.Print_Area" localSheetId="4">'ESF-03'!$A$1:$I$115</definedName>
    <definedName name="_xlnm.Print_Area" localSheetId="6">'ESF-06 '!$A$1:$G$18</definedName>
    <definedName name="_xlnm.Print_Area" localSheetId="7">'ESF-07'!$A$1:$E$18</definedName>
    <definedName name="_xlnm.Print_Area" localSheetId="8">'ESF-08'!$A$1:$F$41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'!$A$1:$H$39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Memoria!$A$1:$E$39</definedName>
    <definedName name="_xlnm.Print_Area" localSheetId="1">'Notas a los Edos Financieros'!$A$1:$B$39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 '!$1:$7</definedName>
    <definedName name="_xlnm.Print_Titles" localSheetId="21">'EFE-01  '!$1:$7</definedName>
    <definedName name="_xlnm.Print_Titles" localSheetId="1">'Notas a los Edos Financieros'!$1:$7</definedName>
  </definedNames>
  <calcPr calcId="144525"/>
</workbook>
</file>

<file path=xl/calcChain.xml><?xml version="1.0" encoding="utf-8"?>
<calcChain xmlns="http://schemas.openxmlformats.org/spreadsheetml/2006/main">
  <c r="G15" i="4" l="1"/>
  <c r="F15" i="4"/>
  <c r="E15" i="4"/>
  <c r="D15" i="4"/>
  <c r="C15" i="4"/>
  <c r="D67" i="23" l="1"/>
  <c r="D61" i="23"/>
  <c r="C24" i="22" l="1"/>
  <c r="D16" i="22" s="1"/>
  <c r="D76" i="18"/>
  <c r="C61" i="12"/>
  <c r="C15" i="3"/>
  <c r="D10" i="27" l="1"/>
  <c r="D20" i="22"/>
  <c r="D19" i="22"/>
  <c r="D18" i="22"/>
  <c r="C76" i="18" l="1"/>
  <c r="E8" i="9" l="1"/>
  <c r="E19" i="9" l="1"/>
  <c r="E64" i="8"/>
  <c r="C16" i="20" l="1"/>
  <c r="D16" i="20"/>
  <c r="E15" i="20"/>
  <c r="E8" i="8"/>
  <c r="C50" i="5"/>
  <c r="C11" i="17" l="1"/>
  <c r="E74" i="23" l="1"/>
  <c r="E73" i="23"/>
  <c r="E72" i="23"/>
  <c r="E71" i="23"/>
  <c r="E70" i="23"/>
  <c r="E69" i="23"/>
  <c r="E68" i="23"/>
  <c r="C67" i="23"/>
  <c r="E66" i="23"/>
  <c r="E65" i="23"/>
  <c r="E64" i="23"/>
  <c r="E63" i="23"/>
  <c r="E62" i="23"/>
  <c r="C61" i="23"/>
  <c r="C27" i="25"/>
  <c r="C9" i="25"/>
  <c r="C35" i="25" s="1"/>
  <c r="C15" i="26"/>
  <c r="C9" i="26"/>
  <c r="C20" i="26" s="1"/>
  <c r="D42" i="27"/>
  <c r="C42" i="27"/>
  <c r="D41" i="27"/>
  <c r="C41" i="27"/>
  <c r="D32" i="27"/>
  <c r="C32" i="27"/>
  <c r="D30" i="27"/>
  <c r="C30" i="27"/>
  <c r="D28" i="27"/>
  <c r="C28" i="27"/>
  <c r="D22" i="27"/>
  <c r="C22" i="27"/>
  <c r="D19" i="27"/>
  <c r="C19" i="27"/>
  <c r="D9" i="27"/>
  <c r="C10" i="27"/>
  <c r="C9" i="27" s="1"/>
  <c r="C10" i="22"/>
  <c r="D8" i="22" s="1"/>
  <c r="D10" i="22" s="1"/>
  <c r="D16" i="21"/>
  <c r="C16" i="21"/>
  <c r="E15" i="21"/>
  <c r="E14" i="21"/>
  <c r="E13" i="21"/>
  <c r="E12" i="21"/>
  <c r="E11" i="21"/>
  <c r="D10" i="21"/>
  <c r="C10" i="21"/>
  <c r="C18" i="21" s="1"/>
  <c r="E9" i="21"/>
  <c r="E8" i="21"/>
  <c r="E14" i="20"/>
  <c r="E13" i="20"/>
  <c r="E12" i="20"/>
  <c r="E11" i="20"/>
  <c r="E10" i="20"/>
  <c r="E9" i="20"/>
  <c r="E8" i="20"/>
  <c r="C23" i="16"/>
  <c r="C10" i="16"/>
  <c r="H72" i="12"/>
  <c r="G72" i="12"/>
  <c r="F72" i="12"/>
  <c r="E72" i="12"/>
  <c r="D72" i="12"/>
  <c r="C72" i="12"/>
  <c r="G61" i="12"/>
  <c r="F61" i="12"/>
  <c r="E61" i="12"/>
  <c r="D61" i="12"/>
  <c r="E34" i="9"/>
  <c r="D34" i="9"/>
  <c r="C34" i="9"/>
  <c r="E22" i="9"/>
  <c r="D22" i="9"/>
  <c r="C22" i="9"/>
  <c r="E13" i="9"/>
  <c r="D13" i="9"/>
  <c r="C13" i="9"/>
  <c r="E78" i="8"/>
  <c r="D78" i="8"/>
  <c r="C78" i="8"/>
  <c r="E68" i="8"/>
  <c r="D68" i="8"/>
  <c r="C68" i="8"/>
  <c r="E58" i="8"/>
  <c r="D58" i="8"/>
  <c r="C58" i="8"/>
  <c r="E48" i="8"/>
  <c r="D48" i="8"/>
  <c r="C48" i="8"/>
  <c r="D38" i="8"/>
  <c r="C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16" i="8"/>
  <c r="D16" i="8"/>
  <c r="C16" i="8"/>
  <c r="B52" i="5"/>
  <c r="C16" i="5"/>
  <c r="G103" i="4"/>
  <c r="F103" i="4"/>
  <c r="E103" i="4"/>
  <c r="D103" i="4"/>
  <c r="C103" i="4"/>
  <c r="G93" i="4"/>
  <c r="F93" i="4"/>
  <c r="E93" i="4"/>
  <c r="D93" i="4"/>
  <c r="C93" i="4"/>
  <c r="G83" i="4"/>
  <c r="F83" i="4"/>
  <c r="E83" i="4"/>
  <c r="D83" i="4"/>
  <c r="C83" i="4"/>
  <c r="G73" i="4"/>
  <c r="F73" i="4"/>
  <c r="E73" i="4"/>
  <c r="D73" i="4"/>
  <c r="C73" i="4"/>
  <c r="G63" i="4"/>
  <c r="F63" i="4"/>
  <c r="E63" i="4"/>
  <c r="D63" i="4"/>
  <c r="C63" i="4"/>
  <c r="G53" i="4"/>
  <c r="F53" i="4"/>
  <c r="E53" i="4"/>
  <c r="D53" i="4"/>
  <c r="C53" i="4"/>
  <c r="G44" i="4"/>
  <c r="F44" i="4"/>
  <c r="E44" i="4"/>
  <c r="D44" i="4"/>
  <c r="C44" i="4"/>
  <c r="G34" i="4"/>
  <c r="F34" i="4"/>
  <c r="E34" i="4"/>
  <c r="D34" i="4"/>
  <c r="C34" i="4"/>
  <c r="G24" i="4"/>
  <c r="F24" i="4"/>
  <c r="E24" i="4"/>
  <c r="D24" i="4"/>
  <c r="C24" i="4"/>
  <c r="G25" i="3"/>
  <c r="F25" i="3"/>
  <c r="E25" i="3"/>
  <c r="D25" i="3"/>
  <c r="C25" i="3"/>
  <c r="G15" i="3"/>
  <c r="F15" i="3"/>
  <c r="E15" i="3"/>
  <c r="D15" i="3"/>
  <c r="D23" i="22" l="1"/>
  <c r="D22" i="22"/>
  <c r="D21" i="22"/>
  <c r="D17" i="22"/>
  <c r="D18" i="21"/>
  <c r="E16" i="20"/>
  <c r="E38" i="8"/>
  <c r="E67" i="23"/>
  <c r="E61" i="23"/>
  <c r="E16" i="21"/>
  <c r="E10" i="21"/>
  <c r="D24" i="22" l="1"/>
  <c r="E18" i="21"/>
  <c r="C26" i="14"/>
  <c r="C10" i="14"/>
  <c r="C18" i="13"/>
  <c r="C20" i="11"/>
  <c r="C21" i="2"/>
  <c r="C16" i="7"/>
  <c r="C10" i="13"/>
  <c r="C18" i="14"/>
  <c r="I18" i="15"/>
  <c r="C16" i="6"/>
  <c r="O18" i="15"/>
  <c r="N18" i="15"/>
  <c r="M18" i="15"/>
  <c r="L18" i="15"/>
  <c r="K18" i="15"/>
  <c r="H18" i="15"/>
  <c r="G18" i="15"/>
  <c r="F18" i="15"/>
  <c r="E14" i="19"/>
  <c r="D14" i="19"/>
  <c r="C14" i="19"/>
  <c r="C11" i="11"/>
  <c r="C78" i="2"/>
  <c r="C65" i="2"/>
  <c r="C52" i="2"/>
</calcChain>
</file>

<file path=xl/sharedStrings.xml><?xml version="1.0" encoding="utf-8"?>
<sst xmlns="http://schemas.openxmlformats.org/spreadsheetml/2006/main" count="1390" uniqueCount="787">
  <si>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</si>
  <si>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</si>
  <si>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</si>
  <si>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</si>
  <si>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</si>
  <si>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</si>
  <si>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</si>
  <si>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</si>
  <si>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</si>
  <si>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</si>
  <si>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</si>
  <si>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</si>
  <si>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</si>
  <si>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</si>
  <si>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</si>
  <si>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</si>
  <si>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</si>
  <si>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</si>
  <si>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</si>
  <si>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</si>
  <si>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</si>
  <si>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</si>
  <si>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</si>
  <si>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</si>
  <si>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</si>
  <si>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</si>
  <si>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</si>
  <si>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</si>
  <si>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</si>
  <si>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</si>
  <si>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</si>
  <si>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</si>
  <si>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</si>
  <si>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</si>
  <si>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</si>
  <si>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</si>
  <si>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</si>
  <si>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</si>
  <si>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</si>
  <si>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</si>
  <si>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</si>
  <si>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</si>
  <si>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</si>
  <si>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</si>
  <si>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</si>
  <si>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</si>
  <si>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</si>
  <si>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</si>
  <si>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</si>
  <si>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</si>
  <si>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</si>
  <si>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</si>
  <si>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</si>
  <si>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</si>
  <si>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</si>
  <si>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</si>
  <si>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</si>
  <si>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</si>
  <si>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</si>
  <si>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</si>
  <si>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</si>
  <si>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</si>
  <si>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</si>
  <si>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</si>
  <si>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</si>
  <si>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</si>
  <si>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</si>
  <si>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</si>
  <si>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</si>
  <si>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</si>
  <si>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</si>
  <si>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</si>
  <si>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</si>
  <si>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</si>
  <si>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</si>
  <si>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</si>
  <si>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</si>
  <si>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</si>
  <si>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</si>
  <si>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</si>
  <si>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</si>
  <si>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</si>
  <si>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</si>
  <si>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</si>
  <si>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</si>
  <si>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</si>
  <si>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</si>
  <si>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</si>
  <si>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</si>
  <si>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</si>
  <si>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</si>
  <si>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</si>
  <si>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</si>
  <si>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</si>
  <si>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</si>
  <si>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</si>
  <si>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</si>
  <si>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</si>
  <si>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</si>
  <si>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</si>
  <si>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</si>
  <si>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</si>
  <si>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</si>
  <si>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</si>
  <si>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</si>
  <si>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</si>
  <si>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</si>
  <si>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</si>
  <si>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</si>
  <si>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</si>
  <si>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</si>
  <si>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</si>
  <si>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</si>
  <si>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</si>
  <si>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</si>
  <si>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</si>
  <si>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</si>
  <si>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</si>
  <si>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</si>
  <si>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</si>
  <si>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</si>
  <si>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</si>
  <si>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</si>
  <si>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</si>
  <si>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</si>
  <si>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</si>
  <si>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</si>
  <si>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</si>
  <si>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</si>
  <si>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</si>
  <si>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</si>
  <si>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</si>
  <si>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</si>
  <si>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</si>
  <si>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</si>
  <si>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</si>
  <si>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</si>
  <si>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</si>
  <si>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</si>
  <si>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</si>
  <si>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</si>
  <si>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</si>
  <si>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</si>
  <si>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</si>
  <si>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</si>
  <si>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</si>
  <si>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</si>
  <si>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</si>
  <si>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</si>
  <si>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</si>
  <si>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</si>
  <si>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</si>
  <si>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</si>
  <si>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</si>
  <si>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</si>
  <si>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</si>
  <si>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</si>
  <si>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</si>
  <si>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</si>
  <si>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</si>
  <si>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</si>
  <si>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</si>
  <si>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</si>
  <si>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</si>
  <si>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</si>
  <si>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</si>
  <si>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</si>
  <si>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</si>
  <si>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</si>
  <si>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</si>
  <si>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</si>
  <si>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</si>
  <si>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</si>
  <si>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</si>
  <si>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</si>
  <si>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</si>
  <si>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</si>
  <si>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</si>
  <si>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</si>
  <si>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</si>
  <si>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</si>
  <si>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</si>
  <si>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</si>
  <si>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</si>
  <si>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</si>
  <si>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</si>
  <si>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</si>
  <si>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</si>
  <si>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</si>
  <si>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</si>
  <si>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</si>
  <si>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</si>
  <si>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</si>
  <si>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</si>
  <si>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</si>
  <si>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</si>
  <si>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</si>
  <si>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</si>
  <si>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</si>
  <si>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</si>
  <si>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</si>
  <si>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</si>
  <si>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</si>
  <si>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</si>
  <si>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</si>
  <si>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</si>
  <si>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</si>
  <si>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</si>
  <si>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</si>
  <si>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</si>
  <si>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</si>
  <si>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</si>
  <si>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</si>
  <si>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</si>
  <si>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</si>
  <si>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</si>
  <si>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</si>
  <si>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</si>
  <si>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</si>
  <si>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</si>
  <si>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</si>
  <si>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</si>
  <si>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</si>
  <si>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</si>
  <si>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</si>
  <si>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</si>
  <si>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</si>
  <si>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</si>
  <si>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</si>
  <si>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</si>
  <si>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</si>
  <si>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</si>
  <si>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</si>
  <si>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</si>
  <si>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</si>
  <si>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</si>
  <si>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</si>
  <si>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</si>
  <si>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</si>
  <si>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</si>
  <si>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</si>
  <si>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</si>
  <si>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</si>
  <si>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</si>
  <si>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</si>
  <si>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</si>
  <si>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</si>
  <si>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</si>
  <si>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</si>
  <si>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</si>
  <si>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</si>
  <si>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</si>
  <si>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</si>
  <si>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</si>
  <si>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</si>
  <si>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</si>
  <si>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</si>
  <si>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</si>
  <si>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</si>
  <si>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</si>
  <si>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</si>
  <si>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</si>
  <si>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</si>
  <si>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</si>
  <si>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</si>
  <si>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</si>
  <si>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</si>
  <si>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</si>
  <si>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</si>
  <si>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</si>
  <si>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</si>
  <si>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</si>
  <si>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</si>
  <si>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</si>
  <si>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</si>
  <si>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</si>
  <si>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</si>
  <si>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</si>
  <si>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</si>
  <si>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</si>
  <si>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</si>
  <si>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</si>
  <si>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</si>
  <si>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</si>
  <si>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</si>
  <si>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</si>
  <si>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</si>
  <si>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</si>
  <si>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</si>
  <si>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</si>
  <si>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</si>
  <si>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</si>
  <si>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</si>
  <si>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</si>
  <si>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</si>
  <si>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</si>
  <si>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</si>
  <si>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</si>
  <si>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</si>
  <si>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</si>
  <si>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</si>
  <si>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</si>
  <si>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</si>
  <si>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</si>
  <si>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</si>
  <si>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</si>
  <si>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</si>
  <si>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</si>
  <si>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</si>
  <si>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</si>
  <si>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</si>
  <si>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</si>
  <si>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</si>
  <si>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</si>
  <si>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</si>
  <si>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</si>
  <si>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</si>
  <si>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
LIC. FRANCISCO JAVIER ZARAGOZA CERVANTES</t>
  </si>
  <si>
    <t>_____________________________________________</t>
  </si>
  <si>
    <t>DIRECTORA ADMINISTRATIVA
LIC. LUZ ELENA GUTIERREZ GUZMAN</t>
  </si>
  <si>
    <t>11226-0000-0001-0000</t>
  </si>
  <si>
    <t>MUNICIPIO DE LEON</t>
  </si>
  <si>
    <t>11226-0000-0008-0000</t>
  </si>
  <si>
    <t>MUNICIPIO DE SILAO</t>
  </si>
  <si>
    <t>11226-0000-0011-0000</t>
  </si>
  <si>
    <t>MUNICIPIO DE SAN LUIS DE LA PAZ GUANAJUATO</t>
  </si>
  <si>
    <t>11226-0000-0016-0000</t>
  </si>
  <si>
    <t>MUNICIPIO DE CORTAZAR</t>
  </si>
  <si>
    <t>11226-0000-0017-0000</t>
  </si>
  <si>
    <t>MUNICIPIO DE ABASOLO GUANAJUATO</t>
  </si>
  <si>
    <t>11226-0000-0019-0000</t>
  </si>
  <si>
    <t>MUNICIPIO DE APASEO EL GRANDE, GUANAJUATO</t>
  </si>
  <si>
    <t>11231-0000-0003-0000</t>
  </si>
  <si>
    <t>SECRETARIA DE FINANZAS DEL ESTADO DE GUANAJUATO</t>
  </si>
  <si>
    <t>SE COBRA EN EL SIGUIENTE MES</t>
  </si>
  <si>
    <t>11511-2111-0000-0000</t>
  </si>
  <si>
    <t>MATERIALES Y UTILES DE OFICINA</t>
  </si>
  <si>
    <t>P.E.P.S</t>
  </si>
  <si>
    <t>11511-2141-0000-0000</t>
  </si>
  <si>
    <t>MATERIALES Y UTILES DE TECNOLOGIAS</t>
  </si>
  <si>
    <t>11511-2151-0000-0000</t>
  </si>
  <si>
    <t>MATERIAL IMPRESO E INFORMACION DIGITAL</t>
  </si>
  <si>
    <t>11511-2161-0000-0000</t>
  </si>
  <si>
    <t>MATERIAL DE LIMPIEZA</t>
  </si>
  <si>
    <t>11512-2211-0000-0000</t>
  </si>
  <si>
    <t>PRODUCTOS ALIMENTICIOS PARA PERSONAS</t>
  </si>
  <si>
    <t>PRODUCTOS ALIMENTICIOS PARA PREPARAR ALI</t>
  </si>
  <si>
    <t>11512-2231-0000-0000</t>
  </si>
  <si>
    <t>UTENSILIOS PARA EL SERVICIO DE ALIMENTAC</t>
  </si>
  <si>
    <t>11513-2411-0000-0000</t>
  </si>
  <si>
    <t>PRODUCTOS MINERALES NO METÁLICOS</t>
  </si>
  <si>
    <t>11513-2421-0000-0000</t>
  </si>
  <si>
    <t>CEMENTO Y PRODUCTOS DE CONCRETO</t>
  </si>
  <si>
    <t>11513-2431-0000-0000</t>
  </si>
  <si>
    <t>CAL,YESO Y PRODUCTOS DE YESO</t>
  </si>
  <si>
    <t>11513-2441-0000-0000</t>
  </si>
  <si>
    <t>MADERA Y PRODUCTOS DE MADERA</t>
  </si>
  <si>
    <t>11513-2461-0000-0000</t>
  </si>
  <si>
    <t>MATERIAL ELÉCTRICO Y ELECTRÓNICO</t>
  </si>
  <si>
    <t>11513-2471-0000-0000</t>
  </si>
  <si>
    <t>ARTÍCULOS METÁLICOS PARA CONSTRUCCIÓN</t>
  </si>
  <si>
    <t>11513-2481-0000-0000</t>
  </si>
  <si>
    <t>MATERIALES COMPLEMENTARIOS</t>
  </si>
  <si>
    <t>11513-2491-0000-0000</t>
  </si>
  <si>
    <t>OTROS MATERIALES Y ARTÍCULOS DE CONSTRUC</t>
  </si>
  <si>
    <t>11514-2511-0000-0000</t>
  </si>
  <si>
    <t>PRODUCTOS QUÍMICOS BÁSICOS</t>
  </si>
  <si>
    <t>11514-2521-0000-0000</t>
  </si>
  <si>
    <t>FERTILIZANTES, PESTICIDAS Y OTROS AGROQU</t>
  </si>
  <si>
    <t>11514-2531-0018-0000</t>
  </si>
  <si>
    <t>MEDICINAS</t>
  </si>
  <si>
    <t>11514-2541-0001-0000</t>
  </si>
  <si>
    <t>MATERIALES, ACCESORIOS Y SUMINISTROS</t>
  </si>
  <si>
    <t>11514-2561-0000-0000</t>
  </si>
  <si>
    <t>FIBRAS SINTÉTICAS, HULES, PLÁSTICOS Y DE</t>
  </si>
  <si>
    <t>11515-2613-0000-0000</t>
  </si>
  <si>
    <t>COMBUSTIBLES, LUBRICANTES Y ADITIVOS DES</t>
  </si>
  <si>
    <t>11516-2712-0014-0000</t>
  </si>
  <si>
    <t>VESTUARIO Y UNIFORMES DESTINADOS A ACTIV</t>
  </si>
  <si>
    <t>11516-2721-0000-0000</t>
  </si>
  <si>
    <t>PRENDAS DESEGURIDAD Y PROTECCIÓN PERSONA</t>
  </si>
  <si>
    <t>11516-2731-0000-0000</t>
  </si>
  <si>
    <t>ARTICULOS DEPORTIVOS</t>
  </si>
  <si>
    <t>11517-2821-0000-0000</t>
  </si>
  <si>
    <t>MATERIALES DE SEGURIDAD PUBLICA</t>
  </si>
  <si>
    <t>11518-2911-0000-0000</t>
  </si>
  <si>
    <t>HERRAMIENTAS MENORES</t>
  </si>
  <si>
    <t>11518-2921-0000-0000</t>
  </si>
  <si>
    <t>REFACCIONES Y ACCESORIOS MENORES DE EDIF</t>
  </si>
  <si>
    <t>11518-2931-0000-0000</t>
  </si>
  <si>
    <t>REFACCIONES Y ACCESORIOS MENORES DE MOBI</t>
  </si>
  <si>
    <t>11518-2941-0000-0000</t>
  </si>
  <si>
    <t>REFACCIONES YA CCESORIOS MENORES DE EQUI</t>
  </si>
  <si>
    <t>TOTAL_1230</t>
  </si>
  <si>
    <t>12411-5111-0026-0000</t>
  </si>
  <si>
    <t>MUEBLES DE OFICINA Y ESTANTERIA</t>
  </si>
  <si>
    <t>VALOR DE ADQUISICION</t>
  </si>
  <si>
    <t>12412-5121-0001-0000</t>
  </si>
  <si>
    <t>MUEBLES EXCEPTO DE OFICINA Y ESTANTERIA</t>
  </si>
  <si>
    <t>12413-5151-0001-0000</t>
  </si>
  <si>
    <t>EQUIPO DE CÓMPUTO Y DE TECNOLOGÍAS DE LA</t>
  </si>
  <si>
    <t>12419-5191-0001-0000</t>
  </si>
  <si>
    <t>OTROS MOBILIARIOS Y EQUIPOS DE ADMINISTR</t>
  </si>
  <si>
    <t>12421-5211-0001-0000</t>
  </si>
  <si>
    <t>EQUIPOS Y APARATOS AUDIOVISUALES</t>
  </si>
  <si>
    <t>12423-5231-0001-0000</t>
  </si>
  <si>
    <t>CAMARAS FOTOGRAFICAS Y DE VIDEO</t>
  </si>
  <si>
    <t>12429-5291-0001-0000</t>
  </si>
  <si>
    <t>OTROS MOBILIARIO Y EQUIPO EDUCACIONAL Y</t>
  </si>
  <si>
    <t>12431-5311-0001-0000</t>
  </si>
  <si>
    <t>EQUIPO MEDICO Y DE LABORATORIO</t>
  </si>
  <si>
    <t>12441-5411-0018-0000</t>
  </si>
  <si>
    <t>AUTOMOVILES Y CAMIONES</t>
  </si>
  <si>
    <t>12441-5421-0001-0000</t>
  </si>
  <si>
    <t>CARROCERIAS Y REMOLQUES</t>
  </si>
  <si>
    <t>12450-5511-0000-0000</t>
  </si>
  <si>
    <t>EQUIPO DEDEFENSA Y SEGURIDAD</t>
  </si>
  <si>
    <t>12464-5641-0001-0000</t>
  </si>
  <si>
    <t>SISTEMAS DE AIRE ACONDICIONADO, CALEFACCION, Y DE REFRIGERACION INDUSTRIAL Y COMERCIAL</t>
  </si>
  <si>
    <t>12465-5651-0001-0000</t>
  </si>
  <si>
    <t>EQUIPO DE COMUNICACION Y TELECOMUNICACIO</t>
  </si>
  <si>
    <t>12466-5661-0001-0000</t>
  </si>
  <si>
    <t>EQUIPOS DE GENERACION ELECTRICA APARATOS Y ACCESORIOS ELECTRICOS</t>
  </si>
  <si>
    <t>12466-5691-0000-0000</t>
  </si>
  <si>
    <t>OTROS EQUIPOS</t>
  </si>
  <si>
    <t>12467-5671-0001-0000</t>
  </si>
  <si>
    <t>HERRAMIENTAS Y MAQUINAS HERRAMIENTAS</t>
  </si>
  <si>
    <t>12631-0000-0001-0000</t>
  </si>
  <si>
    <t>DEPRECIACION ACUMULADA DE BIENES MUEBLES</t>
  </si>
  <si>
    <t>DE ACUERDO A VIDA UTIL</t>
  </si>
  <si>
    <t>LINEA RECTA</t>
  </si>
  <si>
    <t>VALOR DE FACTURACION</t>
  </si>
  <si>
    <t>12590-5971-0001-0000</t>
  </si>
  <si>
    <t>LICENCIAS INFORMATICAS E INTELECTUALES</t>
  </si>
  <si>
    <t>12654-0000-0001-0000</t>
  </si>
  <si>
    <t>AMORTIZACIÓN ACUMULADAS DE LICENCIAS</t>
  </si>
  <si>
    <t>21120-0000-0002-0000</t>
  </si>
  <si>
    <t>SE PAGA EN EL SIGUIENTE MES</t>
  </si>
  <si>
    <t>21120-0000-0024-0000</t>
  </si>
  <si>
    <t>21120-0000-0051-0000</t>
  </si>
  <si>
    <t>21120-0000-0083-0000</t>
  </si>
  <si>
    <t>21120-0000-0096-0000</t>
  </si>
  <si>
    <t>ARACELI ESQUIVEL DOMINGUEZ</t>
  </si>
  <si>
    <t>21120-0000-0137-0000</t>
  </si>
  <si>
    <t>OPTIGAS CARBURACION S.A DE C.V.</t>
  </si>
  <si>
    <t>21120-0000-0162-0000</t>
  </si>
  <si>
    <t>COMISION FEDERAL DE ELECTRICIDAD</t>
  </si>
  <si>
    <t>21120-0000-0165-0000</t>
  </si>
  <si>
    <t>MUÑOZ RAMIREZ JESSICA IRLANDA</t>
  </si>
  <si>
    <t>21120-0000-0225-0000</t>
  </si>
  <si>
    <t>TELEFONOS DE MEXICO SAB DE C.V.</t>
  </si>
  <si>
    <t>21120-0000-0269-0000</t>
  </si>
  <si>
    <t>GASMART COMERCIALIZADORA S.A DE C.V.</t>
  </si>
  <si>
    <t>21120-0000-0312-0000</t>
  </si>
  <si>
    <t>HERNANDEZ RAMIREZ JAVIER</t>
  </si>
  <si>
    <t>21120-0000-0313-0000</t>
  </si>
  <si>
    <t>EOS SOLUCIONES S. DE R.L. DE C.V.</t>
  </si>
  <si>
    <t>21120-0000-0362-0000</t>
  </si>
  <si>
    <t>PEREZ PUENTE LUZ MARIA LOURDES</t>
  </si>
  <si>
    <t>21120-0000-0444-0000</t>
  </si>
  <si>
    <t>MISCE, S. DE R.L. DE C.V.</t>
  </si>
  <si>
    <t>21120-0000-0448-0000</t>
  </si>
  <si>
    <t>Jose Leonardo Romo Muñoz</t>
  </si>
  <si>
    <t>21120-0000-0460-0000</t>
  </si>
  <si>
    <t>Soluciones en Diseño y Construcción Buen</t>
  </si>
  <si>
    <t>21120-0000-0461-0000</t>
  </si>
  <si>
    <t>Propimex, S. de R.L. de C.V.</t>
  </si>
  <si>
    <t>21120-0000-0463-0000</t>
  </si>
  <si>
    <t>Juan Gerardo Sanchez Davalos</t>
  </si>
  <si>
    <t>21120-0000-0467-0000</t>
  </si>
  <si>
    <t>Eduardo Rodriguez Cuellar</t>
  </si>
  <si>
    <t>21120-0000-0495-0000</t>
  </si>
  <si>
    <t>GRUPO KHALEL, S.A. DE C.V.</t>
  </si>
  <si>
    <t>21120-0000-0500-0000</t>
  </si>
  <si>
    <t>HECTOR GONZALEZ BECERRA</t>
  </si>
  <si>
    <t>21171-0000-0001-0000</t>
  </si>
  <si>
    <t>I.S.R. HONORARIOS</t>
  </si>
  <si>
    <t>21171-0000-0002-0000</t>
  </si>
  <si>
    <t>IMPUESTO CEDULAR</t>
  </si>
  <si>
    <t>21171-0000-0005-0000</t>
  </si>
  <si>
    <t>RETENCION IVA 4%</t>
  </si>
  <si>
    <t>21173-0000-0001-0000</t>
  </si>
  <si>
    <t>IMPUESTO SOBRE LA RENTA</t>
  </si>
  <si>
    <t>21179-0000-0001-0000</t>
  </si>
  <si>
    <t>DERECHOS POR LEGALIZACIÓN DE CERTIFICADO</t>
  </si>
  <si>
    <t>21199-0000-0003-0000</t>
  </si>
  <si>
    <t>I.V.A TRASLADADO</t>
  </si>
  <si>
    <t>41690-6100-0000-0000</t>
  </si>
  <si>
    <t>APROVECHAMIENTOS DE TIPO CORRIENTE</t>
  </si>
  <si>
    <t>INGRESOS PROPIOS</t>
  </si>
  <si>
    <t>ADIMINISTRATIVO</t>
  </si>
  <si>
    <t>51290-2981-0000-0000</t>
  </si>
  <si>
    <t>REFACCIONES Y ACCESORIOS MENORES DE MAQUINARIA Y OTROS EQUIPOS</t>
  </si>
  <si>
    <t>51310-3111-0000-0000</t>
  </si>
  <si>
    <t>SERVICIO DE ENERGÍA ELÉCTRICA</t>
  </si>
  <si>
    <t>51310-3121-0000-0000</t>
  </si>
  <si>
    <t>SERVICIO DE GAS</t>
  </si>
  <si>
    <t>51310-3141-0001-0000</t>
  </si>
  <si>
    <t>TELEFONOS DE MEXICO TELMEX</t>
  </si>
  <si>
    <t>51310-3151-0001-0000</t>
  </si>
  <si>
    <t>TELEFONOS NEXTEL</t>
  </si>
  <si>
    <t>51310-3171-0000-0000</t>
  </si>
  <si>
    <t>SERVICIOS DE ACCESO A INTERNET, REDES Y</t>
  </si>
  <si>
    <t>51320-3233-0001-0000</t>
  </si>
  <si>
    <t>ARRENDAMIENTO DE BIENES Y EQUIPO INFORMATICO</t>
  </si>
  <si>
    <t>51320-3291-0000-0000</t>
  </si>
  <si>
    <t>OTROS ARRENDAMIENTOS</t>
  </si>
  <si>
    <t>51330-3314-0000-0000</t>
  </si>
  <si>
    <t>OTROS SERVICIOS</t>
  </si>
  <si>
    <t>51330-3341-0000-0000</t>
  </si>
  <si>
    <t>SERVICIOS DE CAPACITACIÓN</t>
  </si>
  <si>
    <t>51330-3361-0000-0000</t>
  </si>
  <si>
    <t>IMPRESIONES OFICIALES</t>
  </si>
  <si>
    <t>51330-3363-0000-0000</t>
  </si>
  <si>
    <t>SERVICIO DE FOTOCOPIADO E IMPRESION</t>
  </si>
  <si>
    <t>51340-3411-0000-0000</t>
  </si>
  <si>
    <t>SERVICIOS FINANCIEROS Y BANCARIOS</t>
  </si>
  <si>
    <t>51350-3521-0000-0000</t>
  </si>
  <si>
    <t>INSTALACIÓN, REPARACIÓN Y MANTENIMIENTO</t>
  </si>
  <si>
    <t>51350-3531-0000-0000</t>
  </si>
  <si>
    <t>51350-3551-0000-0000</t>
  </si>
  <si>
    <t>REPARACIÓN Y MANTENIMIENTO DE EQUIPO DE</t>
  </si>
  <si>
    <t>51350-3571-0000-0000</t>
  </si>
  <si>
    <t>INSTALACIÓN, REPARACIÓN DE MANTENIMIENTO</t>
  </si>
  <si>
    <t>51350-3581-0000-0000</t>
  </si>
  <si>
    <t>SERVICIOS DE LIMPIEZA Y MANEJO DE DESECH</t>
  </si>
  <si>
    <t>51350-3591-0000-0000</t>
  </si>
  <si>
    <t>SERVICIOS DE JARDINERÍA Y FUMIGACIÓN</t>
  </si>
  <si>
    <t>51360-3612-0000-0000</t>
  </si>
  <si>
    <t>IMPRESION Y ELABORACION DE PUBLICACIONES</t>
  </si>
  <si>
    <t>51360-3631-0001-0000</t>
  </si>
  <si>
    <t>Servicios de creatividad, preproducción y producción de publicidad, excepto Internet</t>
  </si>
  <si>
    <t>51370-3751-0000-0000</t>
  </si>
  <si>
    <t>VIÁTICOS EN EL PAÍS</t>
  </si>
  <si>
    <t>51370-3791-0000-0000</t>
  </si>
  <si>
    <t>OTROS SERVICIOS DE TRASLADO Y HOSPEDAJE</t>
  </si>
  <si>
    <t>51380-3831-0000-0000</t>
  </si>
  <si>
    <t>CONGRESOS, CONVENCIONES</t>
  </si>
  <si>
    <t>51380-3851-0000-0000</t>
  </si>
  <si>
    <t>GASTOS DE REPRESENTACIÓN</t>
  </si>
  <si>
    <t>51390-3921-0000-0000</t>
  </si>
  <si>
    <t>OTROS IMPUESTOS Y DERECHOS</t>
  </si>
  <si>
    <t>TOTAL_5000</t>
  </si>
  <si>
    <t>32100-0000-0000-0000</t>
  </si>
  <si>
    <t>RESULTADOS DE LEJERCICIO (AHORRO/DESAHOR</t>
  </si>
  <si>
    <t>32200-0000-0001-0000</t>
  </si>
  <si>
    <t>SUPERÁVIT FINANCIERO</t>
  </si>
  <si>
    <t>32200-0000-0002-0000</t>
  </si>
  <si>
    <t>RESULTADO DEL EJERCICIO 2011</t>
  </si>
  <si>
    <t>32200-0000-0003-0000</t>
  </si>
  <si>
    <t>RESULTADO DEL EJERCICIO 2012</t>
  </si>
  <si>
    <t>32200-0000-0004-0000</t>
  </si>
  <si>
    <t>RESULTADO DE EJERCICIO 2013</t>
  </si>
  <si>
    <t>32200-0000-0005-0000</t>
  </si>
  <si>
    <t>RESULTADO DEL EJERCICIO 2014</t>
  </si>
  <si>
    <t>32200-0000-0006-0000</t>
  </si>
  <si>
    <t>RESULTADO DEL EJERCICIO 2015</t>
  </si>
  <si>
    <t>11112-0000-0001-0000</t>
  </si>
  <si>
    <t>DIRECCION ADMINISTRATIVA EFECTIVO</t>
  </si>
  <si>
    <t>11112-0000-0002-0000</t>
  </si>
  <si>
    <t>DIRECCION ADMINISTRATIVA DEBITO</t>
  </si>
  <si>
    <t>1111</t>
  </si>
  <si>
    <t>Efectivo</t>
  </si>
  <si>
    <t>11121-0000-0001-0000</t>
  </si>
  <si>
    <t>BANCO DEL BAJIO  SA Cta.64516520101</t>
  </si>
  <si>
    <t>11121-0000-0002-0000</t>
  </si>
  <si>
    <t>BANCO DEL BAJIO  SACta.67347010101</t>
  </si>
  <si>
    <t>11121-0000-0003-0000</t>
  </si>
  <si>
    <t>BANCO DEL BAJIO  SA Cta.68190230101</t>
  </si>
  <si>
    <t>11121-0000-0004-0000</t>
  </si>
  <si>
    <t>BANCO DEL BAJIO  SA Cta.8171902</t>
  </si>
  <si>
    <t>1112</t>
  </si>
  <si>
    <t>Bancos/Tesorería</t>
  </si>
  <si>
    <t>TOTAL_1110</t>
  </si>
  <si>
    <t>TOTAL_1240 Y 1250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</si>
  <si>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</si>
  <si>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</si>
  <si>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</si>
  <si>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</si>
  <si>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</si>
  <si>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</si>
  <si>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</si>
  <si>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</si>
  <si>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</si>
  <si>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</si>
  <si>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</si>
  <si>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</si>
  <si>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</si>
  <si>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</si>
  <si>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</si>
  <si>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</si>
  <si>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</si>
  <si>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</si>
  <si>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</si>
  <si>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</si>
  <si>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</si>
  <si>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</si>
  <si>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</si>
  <si>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</si>
  <si>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</si>
  <si>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</si>
  <si>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</si>
  <si>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</si>
  <si>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</si>
  <si>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</si>
  <si>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</si>
  <si>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</si>
  <si>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</si>
  <si>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</si>
  <si>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</si>
  <si>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</si>
  <si>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</si>
  <si>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</si>
  <si>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</si>
  <si>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</si>
  <si>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</si>
  <si>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</si>
  <si>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</si>
  <si>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</si>
  <si>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</si>
  <si>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</si>
  <si>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</si>
  <si>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</si>
  <si>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</si>
  <si>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</si>
  <si>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</si>
  <si>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</si>
  <si>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</si>
  <si>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</si>
  <si>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</si>
  <si>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</si>
  <si>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</si>
  <si>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</si>
  <si>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</si>
  <si>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</si>
  <si>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</si>
  <si>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</si>
  <si>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</si>
  <si>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</si>
  <si>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</si>
  <si>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4300    OTROS INGRESOS Y BENEFICIOS</t>
  </si>
  <si>
    <t>NOTA:   EA-02</t>
  </si>
  <si>
    <t>43110-5200-0000-0000</t>
  </si>
  <si>
    <t>PRODUCTOS DE TIPO CORRIENTE</t>
  </si>
  <si>
    <t>43190-5900-0001-0000</t>
  </si>
  <si>
    <t>TOTAL_4300</t>
  </si>
  <si>
    <t>I.V.A ACREDITABLE</t>
  </si>
  <si>
    <t>12351-6121-0000-0000</t>
  </si>
  <si>
    <t>EDIFICACIÓN NO HABITACIONAL</t>
  </si>
  <si>
    <t>AVANCE DE OBRA</t>
  </si>
  <si>
    <t>32200-0000-0007-0000</t>
  </si>
  <si>
    <t>RESULTADO DEL EJERCICIO 2016</t>
  </si>
  <si>
    <t>NO APLICA</t>
  </si>
  <si>
    <t>SE AMORTIZARA CON EL IVA POR PAGAR</t>
  </si>
  <si>
    <t>21120-0000-0512-0000</t>
  </si>
  <si>
    <t>TORRES OLVERA VICTOR MANUEL</t>
  </si>
  <si>
    <t>51290-2991-0000-0000</t>
  </si>
  <si>
    <t>REFACCIONES Y ACCESORIOS MENORES OTROS BIENES MUEBLES</t>
  </si>
  <si>
    <t>51310-3181-0000-0000</t>
  </si>
  <si>
    <t>SERVICIOS POSTALES</t>
  </si>
  <si>
    <t>51340-3451-0000-0000</t>
  </si>
  <si>
    <t>SEGURO DE BIENES PATRIMONIALES</t>
  </si>
  <si>
    <t>51370-3712-0000-0000</t>
  </si>
  <si>
    <t>PASAJES AÉREOS INTERNACIONALES</t>
  </si>
  <si>
    <t>51370-3761-0000-0000</t>
  </si>
  <si>
    <t>VIÁTICOS EN EL EXTRANJERO</t>
  </si>
  <si>
    <t>51390-3961-0000-0000</t>
  </si>
  <si>
    <t>OTROS GASTOS POR RESPONSABILIDADES</t>
  </si>
  <si>
    <t>55151-0000-0001-0000</t>
  </si>
  <si>
    <t>DEPRECIACIÓN DE MOBILIARIO Y EQUIPO DE ADMINISTRACION</t>
  </si>
  <si>
    <t>55152-0000-0001-0000</t>
  </si>
  <si>
    <t>DEPRECIACIÓN DE MOBILIARIO Y EQUIPO EDUC</t>
  </si>
  <si>
    <t>55154-0000-0001-0000</t>
  </si>
  <si>
    <t>DEPRECIACIÓN DE EQUIPO DE TRANSPORTE</t>
  </si>
  <si>
    <t>55156-0000-0001-0000</t>
  </si>
  <si>
    <t>DEPRECIACIÓN DE MAQUINARIA, OTROS EQUIPO</t>
  </si>
  <si>
    <t>55174-0000-0001-0000</t>
  </si>
  <si>
    <t>AMORTIZACIÓN DE LICENCIAS</t>
  </si>
  <si>
    <t>11231-0000-0019-0000</t>
  </si>
  <si>
    <t>21120-0000-0108-0000</t>
  </si>
  <si>
    <t>SIPCOD S.A DE C.V.</t>
  </si>
  <si>
    <t>21120-0000-0183-0000</t>
  </si>
  <si>
    <t>CONTROL PRINT ENTER S.A DE C.V.</t>
  </si>
  <si>
    <t>21120-0000-0215-0000</t>
  </si>
  <si>
    <t>YELITO DEL BAJIO S.A DE C.V.</t>
  </si>
  <si>
    <t>21120-0000-0406-0000</t>
  </si>
  <si>
    <t>RADIOMOVIL DIPSA S.A DE C.V.</t>
  </si>
  <si>
    <t>21120-0000-0436-0000</t>
  </si>
  <si>
    <t>Elisa del Carmen Camarena Origel</t>
  </si>
  <si>
    <t>21120-0000-0450-0000</t>
  </si>
  <si>
    <t>Maria del Carmen Cabrera Almanza</t>
  </si>
  <si>
    <t>21120-0000-0485-0000</t>
  </si>
  <si>
    <t>ROMELL GUZAMAN DUARTE</t>
  </si>
  <si>
    <t>21120-0000-0519-0000</t>
  </si>
  <si>
    <t>GABRIELA BARROSO VILLANUEVA</t>
  </si>
  <si>
    <t>21120-0000-0523-0000</t>
  </si>
  <si>
    <t>MUBARQUI, S.A. DE C.V.</t>
  </si>
  <si>
    <t>21120-0000-0534-0000</t>
  </si>
  <si>
    <t>GLOBALCENTER, S DE RL DE CV</t>
  </si>
  <si>
    <t>51330-3312-0000-0000</t>
  </si>
  <si>
    <t>SERVICIOS DE CONTABILIDAD</t>
  </si>
  <si>
    <t>51370-3721-0000-0000</t>
  </si>
  <si>
    <t>PASAJES TERRESTRES</t>
  </si>
  <si>
    <t>I.V.A PENDIENTE DE ACREDITAR</t>
  </si>
  <si>
    <t>11226-0000-0024-0000</t>
  </si>
  <si>
    <t>MUNICIPIO DE PURISIMA DEL RINCON</t>
  </si>
  <si>
    <t>JOSE DE JESUS URBINA HERNANDEZ</t>
  </si>
  <si>
    <t>'11290-0000-0001-0000</t>
  </si>
  <si>
    <t>'11290-0000-0002-0000</t>
  </si>
  <si>
    <t>21120-0000-0283-0000</t>
  </si>
  <si>
    <t>LEDEZMA GUTIERREZ JULIO CESAR</t>
  </si>
  <si>
    <t>21120-0000-0348-0000</t>
  </si>
  <si>
    <t>CAMPOS FRIAS ALFREDO MANUEL</t>
  </si>
  <si>
    <t>21120-0000-0456-0000</t>
  </si>
  <si>
    <t>21120-0000-0458-0000</t>
  </si>
  <si>
    <t>21120-0000-0468-0000</t>
  </si>
  <si>
    <t>21120-0000-0474-0000</t>
  </si>
  <si>
    <t>21120-0000-0486-0000</t>
  </si>
  <si>
    <t>21120-0000-0541-0000</t>
  </si>
  <si>
    <t>21120-0000-0548-0000</t>
  </si>
  <si>
    <t>21120-0000-0552-0000</t>
  </si>
  <si>
    <t>21120-0000-0553-0000</t>
  </si>
  <si>
    <t>21120-0000-0554-0000</t>
  </si>
  <si>
    <t>21120-0000-0556-0000</t>
  </si>
  <si>
    <t>21199-0000-0004-0000</t>
  </si>
  <si>
    <t>I.V.A PENDIENTE DE TRASLADAR</t>
  </si>
  <si>
    <t>21199-0000-0009-0000</t>
  </si>
  <si>
    <t>Soluciones y Direccion Empresarial s.a d</t>
  </si>
  <si>
    <t>Banco del Bajio s.a</t>
  </si>
  <si>
    <t>Linotipografia Davalos Hermanos s.a de c</t>
  </si>
  <si>
    <t>Oficinas y Escolares s.a de c.v.</t>
  </si>
  <si>
    <t>Juan Carlos Rocha Arenas</t>
  </si>
  <si>
    <t>Olga Villalobos Valdivia</t>
  </si>
  <si>
    <t>Jesus Maria Gutierrez Ruiz</t>
  </si>
  <si>
    <t>MARIO ALBERTO FRAUSTO VELAZQUEZ</t>
  </si>
  <si>
    <t>COMANDO JUNGLA TRAINING, S.A. DE C.V.</t>
  </si>
  <si>
    <t>JUANA YAHVEH GARCIA OJEDA</t>
  </si>
  <si>
    <t>MIGUEL ANGEL JASSO CERVANTES</t>
  </si>
  <si>
    <t>AVIASER S DE RL DE CV</t>
  </si>
  <si>
    <t>JUANA LILIANA CASTILLO ESCOBEDO</t>
  </si>
  <si>
    <t>OPERADORA DE NEGOCIOS DEL BAJIO SA DE CV</t>
  </si>
  <si>
    <t>CEDA XP, SC</t>
  </si>
  <si>
    <t>LUZ ELENA GUTIÉRREZ GUZMÁN</t>
  </si>
  <si>
    <t>51210-2111-0000-0000</t>
  </si>
  <si>
    <t>MATERIALES Y ÚTILES DE OFICINA</t>
  </si>
  <si>
    <t>51210-2141-0000-0000</t>
  </si>
  <si>
    <t>MATERIALES Y ÚTILES DE TECNOLOGÍAS DE LA</t>
  </si>
  <si>
    <t>51210-2161-0000-0000</t>
  </si>
  <si>
    <t>51220-2211-0000-0000</t>
  </si>
  <si>
    <t>51220-2212-0000-0000</t>
  </si>
  <si>
    <t>51220-2231-0000-0000</t>
  </si>
  <si>
    <t>UTENSILIOS PARA EL SERVICVIO DE ALIMENTA</t>
  </si>
  <si>
    <t>51240-2411-0000-0000</t>
  </si>
  <si>
    <t>51240-2421-0000-0000</t>
  </si>
  <si>
    <t>51240-2431-0000-0000</t>
  </si>
  <si>
    <t>CAL, YESO Y PRODUCTOS DE YESO</t>
  </si>
  <si>
    <t>51240-2451-0000-0000</t>
  </si>
  <si>
    <t>VIDRIO Y PRODUCTOS DE VIDRIO</t>
  </si>
  <si>
    <t>51240-2461-0000-0000</t>
  </si>
  <si>
    <t>51240-2471-0000-0000</t>
  </si>
  <si>
    <t>51240-2481-0000-0000</t>
  </si>
  <si>
    <t>51240-2491-0000-0000</t>
  </si>
  <si>
    <t>51250-2511-0000-0000</t>
  </si>
  <si>
    <t>51250-2521-0000-0000</t>
  </si>
  <si>
    <t>51250-2531-0000-0000</t>
  </si>
  <si>
    <t>MEDICINAS Y PRODUCTOS FARMACÉUTICOS</t>
  </si>
  <si>
    <t>51250-2541-0000-0000</t>
  </si>
  <si>
    <t>MATERIALES, ACCESORIOS Y SUMINISTROS MÉD</t>
  </si>
  <si>
    <t>51250-2560-0001-0000</t>
  </si>
  <si>
    <t>51260-2613-0000-0000</t>
  </si>
  <si>
    <t>51270-2712-0000-0000</t>
  </si>
  <si>
    <t>51270-2721-0000-0000</t>
  </si>
  <si>
    <t>PRENDAS DE SEGURIDAD Y PROTECCIÓN PERSON</t>
  </si>
  <si>
    <t>51270-2731-0000-0000</t>
  </si>
  <si>
    <t>51280-2821-0000-0000</t>
  </si>
  <si>
    <t>51290-2911-0000-0000</t>
  </si>
  <si>
    <t>51290-2921-0000-0000</t>
  </si>
  <si>
    <t>51290-2941-0000-0000</t>
  </si>
  <si>
    <t>REFACCIONES Y ACCESORIOS MENORES DE EQUI</t>
  </si>
  <si>
    <t>51330-3311-0000-0000</t>
  </si>
  <si>
    <t>SERVICIOS LEGALES DE CONTABILIDAD AUDITORIA Y RELACIONADOS</t>
  </si>
  <si>
    <t>51350-3511-0000-0000</t>
  </si>
  <si>
    <t>CONSERVACIÓN Y MANTENIMIENTO DE INMUEBLE</t>
  </si>
  <si>
    <t>MUNICIPIO DE SAN LUIS DE LA PAZ GUANAJUA</t>
  </si>
  <si>
    <t>11226-0000-0013-0000</t>
  </si>
  <si>
    <t>MUNICIPIO DE SAN FRANCISCO DEL RINCON GU</t>
  </si>
  <si>
    <t>MUNICIPIO DE APASEO EL GRANDE, GUANAJUA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</si>
</sst>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8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applyFont="1" applyFill="1" applyBorder="1"/>
    <xf numFmtId="0" fontId="8" fillId="0" borderId="5" xfId="4" applyFont="1" applyFill="1" applyBorder="1"/>
    <xf numFmtId="0" fontId="8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25" xfId="7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28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" fillId="2" borderId="1" xfId="2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lef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9" fontId="8" fillId="0" borderId="1" xfId="0" applyNumberFormat="1" applyFont="1" applyBorder="1" applyAlignment="1">
      <alignment wrapText="1"/>
    </xf>
    <xf numFmtId="9" fontId="13" fillId="3" borderId="28" xfId="10" applyFont="1" applyFill="1" applyBorder="1" applyAlignment="1">
      <alignment wrapText="1"/>
    </xf>
    <xf numFmtId="0" fontId="17" fillId="0" borderId="28" xfId="0" applyFont="1" applyFill="1" applyBorder="1" applyAlignment="1">
      <alignment wrapText="1"/>
    </xf>
    <xf numFmtId="0" fontId="17" fillId="0" borderId="32" xfId="0" applyFont="1" applyFill="1" applyBorder="1" applyAlignment="1">
      <alignment wrapText="1"/>
    </xf>
    <xf numFmtId="10" fontId="8" fillId="0" borderId="28" xfId="10" applyNumberFormat="1" applyFont="1" applyFill="1" applyBorder="1" applyAlignment="1">
      <alignment horizontal="center"/>
    </xf>
    <xf numFmtId="9" fontId="13" fillId="3" borderId="32" xfId="10" applyFont="1" applyFill="1" applyBorder="1" applyAlignment="1">
      <alignment horizontal="center"/>
    </xf>
    <xf numFmtId="43" fontId="8" fillId="0" borderId="0" xfId="9" applyFont="1"/>
    <xf numFmtId="0" fontId="21" fillId="0" borderId="0" xfId="0" applyFont="1" applyAlignment="1">
      <alignment vertical="center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left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center"/>
    </xf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3" fillId="0" borderId="28" xfId="0" applyFont="1" applyBorder="1" applyAlignment="1">
      <alignment horizontal="justify" vertical="center" wrapText="1"/>
    </xf>
    <xf numFmtId="0" fontId="8" fillId="0" borderId="28" xfId="0" applyFont="1" applyBorder="1" applyAlignment="1">
      <alignment horizontal="justify" vertical="center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13" fillId="0" borderId="1" xfId="4" quotePrefix="1" applyFont="1" applyFill="1" applyBorder="1" applyAlignment="1">
      <alignment horizontal="center"/>
    </xf>
    <xf numFmtId="0" fontId="13" fillId="0" borderId="1" xfId="4" applyFont="1" applyFill="1" applyBorder="1"/>
    <xf numFmtId="4" fontId="13" fillId="0" borderId="32" xfId="3" applyNumberFormat="1" applyFont="1" applyFill="1" applyBorder="1" applyAlignment="1">
      <alignment horizontal="center" vertical="center" wrapText="1"/>
    </xf>
    <xf numFmtId="4" fontId="13" fillId="0" borderId="28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/>
    <xf numFmtId="0" fontId="12" fillId="0" borderId="0" xfId="3" applyFont="1" applyFill="1"/>
    <xf numFmtId="0" fontId="8" fillId="0" borderId="1" xfId="4" quotePrefix="1" applyFont="1" applyFill="1" applyBorder="1" applyAlignment="1">
      <alignment horizontal="center"/>
    </xf>
    <xf numFmtId="4" fontId="1" fillId="0" borderId="28" xfId="3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/>
    </xf>
    <xf numFmtId="0" fontId="13" fillId="0" borderId="1" xfId="4" applyFont="1" applyFill="1" applyBorder="1" applyAlignment="1">
      <alignment horizontal="center"/>
    </xf>
    <xf numFmtId="4" fontId="1" fillId="0" borderId="32" xfId="3" applyNumberFormat="1" applyFont="1" applyFill="1" applyBorder="1" applyAlignment="1">
      <alignment horizontal="center" vertical="center" wrapText="1"/>
    </xf>
    <xf numFmtId="4" fontId="12" fillId="0" borderId="0" xfId="3" applyNumberFormat="1" applyFont="1" applyFill="1"/>
    <xf numFmtId="0" fontId="8" fillId="0" borderId="5" xfId="4" applyFont="1" applyFill="1" applyBorder="1" applyAlignment="1">
      <alignment horizontal="center"/>
    </xf>
    <xf numFmtId="0" fontId="8" fillId="0" borderId="28" xfId="4" applyFont="1" applyFill="1" applyBorder="1" applyAlignment="1">
      <alignment horizontal="center"/>
    </xf>
    <xf numFmtId="0" fontId="8" fillId="0" borderId="28" xfId="3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center" vertical="center" wrapText="1"/>
    </xf>
    <xf numFmtId="49" fontId="8" fillId="0" borderId="1" xfId="0" applyNumberFormat="1" applyFont="1" applyBorder="1"/>
    <xf numFmtId="4" fontId="8" fillId="0" borderId="6" xfId="1" applyNumberFormat="1" applyFont="1" applyBorder="1"/>
    <xf numFmtId="0" fontId="13" fillId="3" borderId="26" xfId="0" applyFont="1" applyFill="1" applyBorder="1" applyAlignment="1">
      <alignment horizontal="left" vertical="center" wrapText="1"/>
    </xf>
    <xf numFmtId="10" fontId="13" fillId="3" borderId="1" xfId="0" applyNumberFormat="1" applyFont="1" applyFill="1" applyBorder="1" applyAlignment="1">
      <alignment horizontal="right" wrapText="1"/>
    </xf>
    <xf numFmtId="0" fontId="23" fillId="6" borderId="0" xfId="0" applyFont="1" applyFill="1"/>
    <xf numFmtId="0" fontId="23" fillId="6" borderId="0" xfId="0" applyFont="1" applyFill="1" applyProtection="1">
      <protection locked="0"/>
    </xf>
    <xf numFmtId="4" fontId="8" fillId="0" borderId="32" xfId="3" applyNumberFormat="1" applyFont="1" applyFill="1" applyBorder="1" applyAlignment="1">
      <alignment horizontal="center" vertical="center" wrapText="1"/>
    </xf>
    <xf numFmtId="4" fontId="2" fillId="0" borderId="28" xfId="3" applyNumberFormat="1" applyFont="1" applyFill="1" applyBorder="1" applyAlignment="1">
      <alignment horizontal="center" vertical="center" wrapText="1"/>
    </xf>
    <xf numFmtId="4" fontId="8" fillId="0" borderId="28" xfId="3" applyNumberFormat="1" applyFont="1" applyFill="1" applyBorder="1" applyAlignment="1">
      <alignment horizontal="center" vertical="center" wrapText="1"/>
    </xf>
    <xf numFmtId="4" fontId="8" fillId="0" borderId="33" xfId="3" applyNumberFormat="1" applyFont="1" applyFill="1" applyBorder="1" applyAlignment="1">
      <alignment horizontal="center" vertical="center" wrapText="1"/>
    </xf>
    <xf numFmtId="4" fontId="8" fillId="0" borderId="24" xfId="3" applyNumberFormat="1" applyFont="1" applyFill="1" applyBorder="1" applyAlignment="1">
      <alignment horizontal="center" vertical="center" wrapText="1"/>
    </xf>
    <xf numFmtId="4" fontId="8" fillId="0" borderId="28" xfId="3" applyNumberFormat="1" applyFont="1" applyFill="1" applyBorder="1" applyAlignment="1">
      <alignment horizontal="center" wrapText="1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4" fontId="8" fillId="0" borderId="32" xfId="3" applyNumberFormat="1" applyFont="1" applyFill="1" applyBorder="1" applyAlignment="1">
      <alignment horizontal="right" vertical="center" wrapText="1"/>
    </xf>
    <xf numFmtId="10" fontId="13" fillId="0" borderId="28" xfId="10" applyNumberFormat="1" applyFont="1" applyFill="1" applyBorder="1" applyAlignment="1">
      <alignment horizontal="center" vertical="center" wrapText="1"/>
    </xf>
    <xf numFmtId="4" fontId="12" fillId="0" borderId="0" xfId="3" applyNumberFormat="1" applyFont="1" applyFill="1" applyBorder="1"/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</cellXfs>
  <cellStyles count="11">
    <cellStyle name="Millares" xfId="9" builtinId="3"/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" xfId="10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312"/>
  </cols>
  <sheetData>
    <row r="1" spans="1:2" x14ac:dyDescent="0.2">
      <c r="A1" s="311"/>
      <c r="B1" s="311"/>
    </row>
    <row r="2020" spans="1:1" x14ac:dyDescent="0.2">
      <c r="A2020" s="313" t="s">
        <v>314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zoomScaleSheetLayoutView="100" workbookViewId="0">
      <selection activeCell="D19" sqref="D19"/>
    </sheetView>
  </sheetViews>
  <sheetFormatPr baseColWidth="10" defaultRowHeight="11.25" x14ac:dyDescent="0.2"/>
  <cols>
    <col min="1" max="1" width="20.7109375" style="268" customWidth="1"/>
    <col min="2" max="2" width="50.7109375" style="268" customWidth="1"/>
    <col min="3" max="5" width="17.7109375" style="9" customWidth="1"/>
    <col min="6" max="6" width="19.28515625" style="268" customWidth="1"/>
    <col min="7" max="16384" width="11.42578125" style="268"/>
  </cols>
  <sheetData>
    <row r="1" spans="1:7" ht="11.25" customHeight="1" x14ac:dyDescent="0.2">
      <c r="A1" s="3" t="s">
        <v>43</v>
      </c>
      <c r="B1" s="3"/>
      <c r="C1" s="4"/>
      <c r="D1" s="4"/>
      <c r="E1" s="4"/>
      <c r="F1" s="7"/>
    </row>
    <row r="2" spans="1:7" ht="11.25" customHeight="1" x14ac:dyDescent="0.2">
      <c r="A2" s="3" t="s">
        <v>198</v>
      </c>
      <c r="B2" s="3"/>
      <c r="C2" s="4"/>
      <c r="D2" s="4"/>
      <c r="E2" s="4"/>
    </row>
    <row r="3" spans="1:7" ht="11.25" customHeight="1" x14ac:dyDescent="0.2">
      <c r="A3" s="3"/>
      <c r="B3" s="3"/>
      <c r="C3" s="4"/>
      <c r="D3" s="4"/>
      <c r="E3" s="4"/>
    </row>
    <row r="4" spans="1:7" ht="11.25" customHeight="1" x14ac:dyDescent="0.2"/>
    <row r="5" spans="1:7" ht="11.25" customHeight="1" x14ac:dyDescent="0.2">
      <c r="A5" s="59" t="s">
        <v>143</v>
      </c>
      <c r="B5" s="59"/>
      <c r="C5" s="60"/>
      <c r="D5" s="60"/>
      <c r="E5" s="60"/>
      <c r="F5" s="322" t="s">
        <v>80</v>
      </c>
    </row>
    <row r="6" spans="1:7" s="19" customFormat="1" x14ac:dyDescent="0.2">
      <c r="A6" s="61"/>
      <c r="B6" s="61"/>
      <c r="C6" s="60"/>
      <c r="D6" s="60"/>
      <c r="E6" s="60"/>
    </row>
    <row r="7" spans="1:7" ht="15" customHeight="1" x14ac:dyDescent="0.2">
      <c r="A7" s="15" t="s">
        <v>46</v>
      </c>
      <c r="B7" s="16" t="s">
        <v>47</v>
      </c>
      <c r="C7" s="55" t="s">
        <v>75</v>
      </c>
      <c r="D7" s="55" t="s">
        <v>76</v>
      </c>
      <c r="E7" s="55" t="s">
        <v>77</v>
      </c>
      <c r="F7" s="56" t="s">
        <v>78</v>
      </c>
    </row>
    <row r="8" spans="1:7" x14ac:dyDescent="0.2">
      <c r="A8" s="165" t="s">
        <v>432</v>
      </c>
      <c r="B8" s="165" t="s">
        <v>433</v>
      </c>
      <c r="C8" s="126">
        <v>270653</v>
      </c>
      <c r="D8" s="168">
        <v>270653</v>
      </c>
      <c r="E8" s="168">
        <f>+D8-C8</f>
        <v>0</v>
      </c>
      <c r="F8" s="131" t="s">
        <v>431</v>
      </c>
    </row>
    <row r="9" spans="1:7" x14ac:dyDescent="0.2">
      <c r="A9" s="165"/>
      <c r="B9" s="165"/>
      <c r="C9" s="126"/>
      <c r="D9" s="168"/>
      <c r="E9" s="168"/>
      <c r="F9" s="131"/>
    </row>
    <row r="10" spans="1:7" x14ac:dyDescent="0.2">
      <c r="A10" s="165"/>
      <c r="B10" s="165"/>
      <c r="C10" s="126"/>
      <c r="D10" s="168"/>
      <c r="E10" s="168"/>
      <c r="F10" s="131"/>
    </row>
    <row r="11" spans="1:7" x14ac:dyDescent="0.2">
      <c r="A11" s="165"/>
      <c r="B11" s="165"/>
      <c r="C11" s="126"/>
      <c r="D11" s="168"/>
      <c r="E11" s="168"/>
      <c r="F11" s="131"/>
    </row>
    <row r="12" spans="1:7" x14ac:dyDescent="0.2">
      <c r="A12" s="165"/>
      <c r="B12" s="165"/>
      <c r="C12" s="126"/>
      <c r="D12" s="168"/>
      <c r="E12" s="168"/>
      <c r="F12" s="131"/>
    </row>
    <row r="13" spans="1:7" x14ac:dyDescent="0.2">
      <c r="A13" s="162"/>
      <c r="B13" s="162" t="s">
        <v>237</v>
      </c>
      <c r="C13" s="134">
        <f>SUM(C8:C12)</f>
        <v>270653</v>
      </c>
      <c r="D13" s="134">
        <f>SUM(D8:D12)</f>
        <v>270653</v>
      </c>
      <c r="E13" s="134">
        <f>SUM(E8:E12)</f>
        <v>0</v>
      </c>
      <c r="F13" s="162"/>
      <c r="G13" s="9"/>
    </row>
    <row r="14" spans="1:7" x14ac:dyDescent="0.2">
      <c r="A14" s="148"/>
      <c r="B14" s="148"/>
      <c r="C14" s="156"/>
      <c r="D14" s="156"/>
      <c r="E14" s="156"/>
      <c r="F14" s="148"/>
    </row>
    <row r="15" spans="1:7" x14ac:dyDescent="0.2">
      <c r="A15" s="148"/>
      <c r="B15" s="148"/>
      <c r="C15" s="156"/>
      <c r="D15" s="156"/>
      <c r="E15" s="156"/>
      <c r="F15" s="148"/>
    </row>
    <row r="16" spans="1:7" ht="11.25" customHeight="1" x14ac:dyDescent="0.2">
      <c r="A16" s="62" t="s">
        <v>218</v>
      </c>
      <c r="B16" s="63"/>
      <c r="C16" s="60"/>
      <c r="D16" s="60"/>
      <c r="E16" s="60"/>
      <c r="F16" s="322" t="s">
        <v>80</v>
      </c>
    </row>
    <row r="17" spans="1:7" x14ac:dyDescent="0.2">
      <c r="A17" s="266"/>
      <c r="B17" s="266"/>
      <c r="C17" s="64"/>
      <c r="D17" s="64"/>
      <c r="E17" s="64"/>
    </row>
    <row r="18" spans="1:7" ht="15" customHeight="1" x14ac:dyDescent="0.2">
      <c r="A18" s="15" t="s">
        <v>46</v>
      </c>
      <c r="B18" s="16" t="s">
        <v>47</v>
      </c>
      <c r="C18" s="55" t="s">
        <v>75</v>
      </c>
      <c r="D18" s="55" t="s">
        <v>76</v>
      </c>
      <c r="E18" s="55" t="s">
        <v>77</v>
      </c>
      <c r="F18" s="56" t="s">
        <v>78</v>
      </c>
    </row>
    <row r="19" spans="1:7" ht="11.25" customHeight="1" x14ac:dyDescent="0.2">
      <c r="A19" s="149" t="s">
        <v>434</v>
      </c>
      <c r="B19" s="165" t="s">
        <v>435</v>
      </c>
      <c r="C19" s="126">
        <v>111071.65</v>
      </c>
      <c r="D19" s="126">
        <v>130242.9</v>
      </c>
      <c r="E19" s="126">
        <f>+D19-C19</f>
        <v>19171.25</v>
      </c>
      <c r="F19" s="131" t="s">
        <v>430</v>
      </c>
      <c r="G19" s="9"/>
    </row>
    <row r="20" spans="1:7" ht="11.25" customHeight="1" x14ac:dyDescent="0.2">
      <c r="A20" s="149"/>
      <c r="B20" s="165"/>
      <c r="C20" s="126"/>
      <c r="D20" s="126"/>
      <c r="E20" s="126"/>
      <c r="F20" s="131"/>
    </row>
    <row r="21" spans="1:7" x14ac:dyDescent="0.2">
      <c r="A21" s="149"/>
      <c r="B21" s="165"/>
      <c r="C21" s="126"/>
      <c r="D21" s="126"/>
      <c r="E21" s="126"/>
      <c r="F21" s="131"/>
    </row>
    <row r="22" spans="1:7" x14ac:dyDescent="0.2">
      <c r="A22" s="162"/>
      <c r="B22" s="162" t="s">
        <v>238</v>
      </c>
      <c r="C22" s="134">
        <f>SUM(C19:C21)</f>
        <v>111071.65</v>
      </c>
      <c r="D22" s="134">
        <f>SUM(D19:D21)</f>
        <v>130242.9</v>
      </c>
      <c r="E22" s="134">
        <f>SUM(E19:E21)</f>
        <v>19171.25</v>
      </c>
      <c r="F22" s="162"/>
    </row>
    <row r="23" spans="1:7" x14ac:dyDescent="0.2">
      <c r="A23" s="148"/>
      <c r="B23" s="148"/>
      <c r="C23" s="156"/>
      <c r="D23" s="156"/>
      <c r="E23" s="156"/>
      <c r="F23" s="148"/>
    </row>
    <row r="24" spans="1:7" x14ac:dyDescent="0.2">
      <c r="A24" s="148"/>
      <c r="B24" s="148"/>
      <c r="C24" s="156"/>
      <c r="D24" s="156"/>
      <c r="E24" s="156"/>
      <c r="F24" s="148"/>
    </row>
    <row r="25" spans="1:7" ht="11.25" customHeight="1" x14ac:dyDescent="0.2">
      <c r="A25" s="63" t="s">
        <v>151</v>
      </c>
      <c r="B25" s="148"/>
      <c r="C25" s="65"/>
      <c r="D25" s="65"/>
      <c r="E25" s="50"/>
      <c r="F25" s="51" t="s">
        <v>81</v>
      </c>
    </row>
    <row r="26" spans="1:7" x14ac:dyDescent="0.2">
      <c r="A26" s="42"/>
      <c r="B26" s="42"/>
      <c r="C26" s="22"/>
    </row>
    <row r="27" spans="1:7" ht="15" customHeight="1" x14ac:dyDescent="0.2">
      <c r="A27" s="15" t="s">
        <v>46</v>
      </c>
      <c r="B27" s="16" t="s">
        <v>47</v>
      </c>
      <c r="C27" s="55" t="s">
        <v>75</v>
      </c>
      <c r="D27" s="55" t="s">
        <v>76</v>
      </c>
      <c r="E27" s="55" t="s">
        <v>77</v>
      </c>
      <c r="F27" s="56" t="s">
        <v>78</v>
      </c>
    </row>
    <row r="28" spans="1:7" x14ac:dyDescent="0.2">
      <c r="A28" s="165"/>
      <c r="B28" s="165"/>
      <c r="C28" s="126"/>
      <c r="D28" s="168"/>
      <c r="E28" s="168"/>
      <c r="F28" s="131"/>
    </row>
    <row r="29" spans="1:7" x14ac:dyDescent="0.2">
      <c r="A29" s="165"/>
      <c r="B29" s="165"/>
      <c r="C29" s="126"/>
      <c r="D29" s="168"/>
      <c r="E29" s="168"/>
      <c r="F29" s="131"/>
    </row>
    <row r="30" spans="1:7" x14ac:dyDescent="0.2">
      <c r="A30" s="165"/>
      <c r="B30" s="165"/>
      <c r="C30" s="126"/>
      <c r="D30" s="168"/>
      <c r="E30" s="168"/>
      <c r="F30" s="131"/>
    </row>
    <row r="31" spans="1:7" x14ac:dyDescent="0.2">
      <c r="A31" s="165"/>
      <c r="B31" s="165"/>
      <c r="C31" s="126"/>
      <c r="D31" s="168"/>
      <c r="E31" s="168"/>
      <c r="F31" s="131"/>
    </row>
    <row r="32" spans="1:7" x14ac:dyDescent="0.2">
      <c r="A32" s="165"/>
      <c r="B32" s="165"/>
      <c r="C32" s="126"/>
      <c r="D32" s="168"/>
      <c r="E32" s="168"/>
      <c r="F32" s="131"/>
    </row>
    <row r="33" spans="1:6" x14ac:dyDescent="0.2">
      <c r="A33" s="165"/>
      <c r="B33" s="165"/>
      <c r="C33" s="126"/>
      <c r="D33" s="168"/>
      <c r="E33" s="168"/>
      <c r="F33" s="131"/>
    </row>
    <row r="34" spans="1:6" x14ac:dyDescent="0.2">
      <c r="A34" s="169"/>
      <c r="B34" s="169" t="s">
        <v>239</v>
      </c>
      <c r="C34" s="170">
        <f>SUM(C28:C33)</f>
        <v>0</v>
      </c>
      <c r="D34" s="170">
        <f>SUM(D28:D33)</f>
        <v>0</v>
      </c>
      <c r="E34" s="170">
        <f>SUM(E28:E33)</f>
        <v>0</v>
      </c>
      <c r="F34" s="170"/>
    </row>
    <row r="35" spans="1:6" x14ac:dyDescent="0.2">
      <c r="A35" s="141"/>
      <c r="B35" s="142"/>
      <c r="C35" s="143"/>
      <c r="D35" s="143"/>
      <c r="E35" s="143"/>
      <c r="F35" s="142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H4" sqref="H4"/>
    </sheetView>
  </sheetViews>
  <sheetFormatPr baseColWidth="10" defaultRowHeight="11.25" x14ac:dyDescent="0.2"/>
  <cols>
    <col min="1" max="1" width="20.7109375" style="66" customWidth="1"/>
    <col min="2" max="7" width="11.42578125" style="66"/>
    <col min="8" max="8" width="17.7109375" style="66" customWidth="1"/>
    <col min="9" max="16384" width="11.42578125" style="66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198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24" customHeight="1" x14ac:dyDescent="0.3">
      <c r="A4" s="8"/>
      <c r="B4" s="8"/>
      <c r="C4" s="8"/>
      <c r="D4" s="8"/>
      <c r="E4" s="8"/>
      <c r="F4" s="8"/>
      <c r="G4" s="3"/>
      <c r="H4" s="370" t="s">
        <v>652</v>
      </c>
    </row>
    <row r="5" spans="1:17" ht="11.25" customHeight="1" x14ac:dyDescent="0.2">
      <c r="A5" s="67" t="s">
        <v>83</v>
      </c>
      <c r="B5" s="68"/>
      <c r="C5" s="249"/>
      <c r="D5" s="249"/>
      <c r="E5" s="61"/>
      <c r="F5" s="61"/>
      <c r="G5" s="61"/>
      <c r="H5" s="248" t="s">
        <v>82</v>
      </c>
    </row>
    <row r="6" spans="1:17" x14ac:dyDescent="0.2">
      <c r="J6" s="385"/>
      <c r="K6" s="385"/>
      <c r="L6" s="385"/>
      <c r="M6" s="385"/>
      <c r="N6" s="385"/>
      <c r="O6" s="385"/>
      <c r="P6" s="385"/>
      <c r="Q6" s="385"/>
    </row>
    <row r="7" spans="1:17" x14ac:dyDescent="0.2">
      <c r="A7" s="3" t="s">
        <v>84</v>
      </c>
    </row>
    <row r="8" spans="1:17" ht="52.5" customHeight="1" x14ac:dyDescent="0.2">
      <c r="A8" s="386" t="s">
        <v>85</v>
      </c>
      <c r="B8" s="386"/>
      <c r="C8" s="386"/>
      <c r="D8" s="386"/>
      <c r="E8" s="386"/>
      <c r="F8" s="386"/>
      <c r="G8" s="386"/>
      <c r="H8" s="38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D4" sqref="D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69" t="s">
        <v>43</v>
      </c>
      <c r="B1" s="69"/>
      <c r="C1" s="6"/>
      <c r="D1" s="7"/>
    </row>
    <row r="2" spans="1:4" x14ac:dyDescent="0.2">
      <c r="A2" s="69" t="s">
        <v>198</v>
      </c>
      <c r="B2" s="69"/>
      <c r="C2" s="6"/>
    </row>
    <row r="3" spans="1:4" x14ac:dyDescent="0.2">
      <c r="A3" s="39"/>
      <c r="B3" s="39"/>
      <c r="C3" s="70"/>
      <c r="D3" s="39"/>
    </row>
    <row r="4" spans="1:4" ht="18.75" x14ac:dyDescent="0.3">
      <c r="A4" s="39"/>
      <c r="B4" s="39"/>
      <c r="C4" s="70"/>
      <c r="D4" s="370" t="s">
        <v>652</v>
      </c>
    </row>
    <row r="5" spans="1:4" s="33" customFormat="1" ht="11.25" customHeight="1" x14ac:dyDescent="0.25">
      <c r="A5" s="59" t="s">
        <v>243</v>
      </c>
      <c r="B5" s="267"/>
      <c r="C5" s="71"/>
      <c r="D5" s="72" t="s">
        <v>86</v>
      </c>
    </row>
    <row r="6" spans="1:4" x14ac:dyDescent="0.2">
      <c r="A6" s="73"/>
      <c r="B6" s="73"/>
      <c r="C6" s="74"/>
      <c r="D6" s="73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49" t="s">
        <v>59</v>
      </c>
    </row>
    <row r="8" spans="1:4" x14ac:dyDescent="0.2">
      <c r="A8" s="166"/>
      <c r="B8" s="166"/>
      <c r="C8" s="156"/>
      <c r="D8" s="171"/>
    </row>
    <row r="9" spans="1:4" x14ac:dyDescent="0.2">
      <c r="A9" s="166"/>
      <c r="B9" s="166"/>
      <c r="C9" s="172"/>
      <c r="D9" s="171"/>
    </row>
    <row r="10" spans="1:4" x14ac:dyDescent="0.2">
      <c r="A10" s="166"/>
      <c r="B10" s="166"/>
      <c r="C10" s="172"/>
      <c r="D10" s="173"/>
    </row>
    <row r="11" spans="1:4" x14ac:dyDescent="0.2">
      <c r="A11" s="146"/>
      <c r="B11" s="146" t="s">
        <v>244</v>
      </c>
      <c r="C11" s="138">
        <f>SUM(C8:C10)</f>
        <v>0</v>
      </c>
      <c r="D11" s="174"/>
    </row>
    <row r="14" spans="1:4" ht="11.25" customHeight="1" x14ac:dyDescent="0.2">
      <c r="A14" s="59" t="s">
        <v>144</v>
      </c>
      <c r="B14" s="267"/>
      <c r="C14" s="71"/>
      <c r="D14" s="72" t="s">
        <v>86</v>
      </c>
    </row>
    <row r="15" spans="1:4" x14ac:dyDescent="0.2">
      <c r="A15" s="73"/>
      <c r="B15" s="73"/>
      <c r="C15" s="74"/>
      <c r="D15" s="73"/>
    </row>
    <row r="16" spans="1:4" ht="15" customHeight="1" x14ac:dyDescent="0.2">
      <c r="A16" s="15" t="s">
        <v>46</v>
      </c>
      <c r="B16" s="16" t="s">
        <v>47</v>
      </c>
      <c r="C16" s="17" t="s">
        <v>48</v>
      </c>
      <c r="D16" s="49" t="s">
        <v>59</v>
      </c>
    </row>
    <row r="17" spans="1:4" x14ac:dyDescent="0.2">
      <c r="A17" s="166"/>
      <c r="B17" s="166"/>
      <c r="C17" s="156"/>
      <c r="D17" s="171"/>
    </row>
    <row r="18" spans="1:4" x14ac:dyDescent="0.2">
      <c r="A18" s="166"/>
      <c r="B18" s="166"/>
      <c r="C18" s="172"/>
      <c r="D18" s="171"/>
    </row>
    <row r="19" spans="1:4" x14ac:dyDescent="0.2">
      <c r="A19" s="166"/>
      <c r="B19" s="166"/>
      <c r="C19" s="172"/>
      <c r="D19" s="173"/>
    </row>
    <row r="20" spans="1:4" x14ac:dyDescent="0.2">
      <c r="A20" s="146"/>
      <c r="B20" s="146" t="s">
        <v>240</v>
      </c>
      <c r="C20" s="138">
        <f>SUM(C17:C19)</f>
        <v>0</v>
      </c>
      <c r="D20" s="174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l periodo que corresponde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52" zoomScaleNormal="100" zoomScaleSheetLayoutView="100" workbookViewId="0">
      <selection activeCell="C61" sqref="C61"/>
    </sheetView>
  </sheetViews>
  <sheetFormatPr baseColWidth="10" defaultColWidth="13.7109375" defaultRowHeight="11.25" x14ac:dyDescent="0.2"/>
  <cols>
    <col min="1" max="1" width="20.7109375" style="268" customWidth="1"/>
    <col min="2" max="2" width="50.7109375" style="268" customWidth="1"/>
    <col min="3" max="7" width="17.7109375" style="9" customWidth="1"/>
    <col min="8" max="8" width="17.7109375" style="268" customWidth="1"/>
    <col min="9" max="16384" width="13.7109375" style="268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198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245</v>
      </c>
      <c r="B5" s="322"/>
      <c r="C5" s="75"/>
      <c r="D5" s="75"/>
      <c r="E5" s="75"/>
      <c r="F5" s="75"/>
      <c r="G5" s="75"/>
      <c r="H5" s="76" t="s">
        <v>87</v>
      </c>
    </row>
    <row r="6" spans="1:8" x14ac:dyDescent="0.2">
      <c r="A6" s="266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37" t="s">
        <v>55</v>
      </c>
      <c r="E7" s="37" t="s">
        <v>56</v>
      </c>
      <c r="F7" s="37" t="s">
        <v>57</v>
      </c>
      <c r="G7" s="38" t="s">
        <v>58</v>
      </c>
      <c r="H7" s="16" t="s">
        <v>59</v>
      </c>
    </row>
    <row r="8" spans="1:8" ht="22.5" x14ac:dyDescent="0.2">
      <c r="A8" s="149" t="s">
        <v>436</v>
      </c>
      <c r="B8" s="149" t="s">
        <v>727</v>
      </c>
      <c r="C8" s="126">
        <v>950.17</v>
      </c>
      <c r="D8" s="126"/>
      <c r="E8" s="126"/>
      <c r="F8" s="126"/>
      <c r="G8" s="126"/>
      <c r="H8" s="175" t="s">
        <v>437</v>
      </c>
    </row>
    <row r="9" spans="1:8" ht="22.5" x14ac:dyDescent="0.2">
      <c r="A9" s="149" t="s">
        <v>438</v>
      </c>
      <c r="B9" s="149" t="s">
        <v>728</v>
      </c>
      <c r="C9" s="126">
        <v>-512.14</v>
      </c>
      <c r="D9" s="126"/>
      <c r="E9" s="126"/>
      <c r="F9" s="126"/>
      <c r="G9" s="126"/>
      <c r="H9" s="175" t="s">
        <v>437</v>
      </c>
    </row>
    <row r="10" spans="1:8" ht="22.5" x14ac:dyDescent="0.2">
      <c r="A10" s="149" t="s">
        <v>439</v>
      </c>
      <c r="B10" s="149" t="s">
        <v>729</v>
      </c>
      <c r="C10" s="126">
        <v>79808</v>
      </c>
      <c r="D10" s="126"/>
      <c r="E10" s="126"/>
      <c r="F10" s="126"/>
      <c r="G10" s="126"/>
      <c r="H10" s="175" t="s">
        <v>437</v>
      </c>
    </row>
    <row r="11" spans="1:8" ht="22.5" x14ac:dyDescent="0.2">
      <c r="A11" s="149" t="s">
        <v>440</v>
      </c>
      <c r="B11" s="149" t="s">
        <v>730</v>
      </c>
      <c r="C11" s="126">
        <v>34579.69</v>
      </c>
      <c r="D11" s="126"/>
      <c r="E11" s="126"/>
      <c r="F11" s="126"/>
      <c r="G11" s="126"/>
      <c r="H11" s="175" t="s">
        <v>437</v>
      </c>
    </row>
    <row r="12" spans="1:8" ht="22.5" x14ac:dyDescent="0.2">
      <c r="A12" s="149" t="s">
        <v>441</v>
      </c>
      <c r="B12" s="149" t="s">
        <v>442</v>
      </c>
      <c r="C12" s="126">
        <v>801.56</v>
      </c>
      <c r="D12" s="126"/>
      <c r="E12" s="126"/>
      <c r="F12" s="126"/>
      <c r="G12" s="126"/>
      <c r="H12" s="175" t="s">
        <v>437</v>
      </c>
    </row>
    <row r="13" spans="1:8" ht="22.5" x14ac:dyDescent="0.2">
      <c r="A13" s="149" t="s">
        <v>679</v>
      </c>
      <c r="B13" s="149" t="s">
        <v>680</v>
      </c>
      <c r="C13" s="126">
        <v>5330.2</v>
      </c>
      <c r="D13" s="126"/>
      <c r="E13" s="126"/>
      <c r="F13" s="126"/>
      <c r="G13" s="126"/>
      <c r="H13" s="175" t="s">
        <v>437</v>
      </c>
    </row>
    <row r="14" spans="1:8" ht="22.5" x14ac:dyDescent="0.2">
      <c r="A14" s="149" t="s">
        <v>443</v>
      </c>
      <c r="B14" s="149" t="s">
        <v>444</v>
      </c>
      <c r="C14" s="126">
        <v>24362.6</v>
      </c>
      <c r="D14" s="126"/>
      <c r="E14" s="126"/>
      <c r="F14" s="126"/>
      <c r="G14" s="126"/>
      <c r="H14" s="175" t="s">
        <v>437</v>
      </c>
    </row>
    <row r="15" spans="1:8" ht="22.5" x14ac:dyDescent="0.2">
      <c r="A15" s="149" t="s">
        <v>445</v>
      </c>
      <c r="B15" s="149" t="s">
        <v>446</v>
      </c>
      <c r="C15" s="126">
        <v>90737</v>
      </c>
      <c r="D15" s="126"/>
      <c r="E15" s="126"/>
      <c r="F15" s="126"/>
      <c r="G15" s="126"/>
      <c r="H15" s="175" t="s">
        <v>437</v>
      </c>
    </row>
    <row r="16" spans="1:8" ht="22.5" x14ac:dyDescent="0.2">
      <c r="A16" s="149" t="s">
        <v>447</v>
      </c>
      <c r="B16" s="149" t="s">
        <v>448</v>
      </c>
      <c r="C16" s="126">
        <v>0.01</v>
      </c>
      <c r="D16" s="126"/>
      <c r="E16" s="126"/>
      <c r="F16" s="126"/>
      <c r="G16" s="126"/>
      <c r="H16" s="175" t="s">
        <v>437</v>
      </c>
    </row>
    <row r="17" spans="1:8" ht="22.5" x14ac:dyDescent="0.2">
      <c r="A17" s="149" t="s">
        <v>681</v>
      </c>
      <c r="B17" s="149" t="s">
        <v>682</v>
      </c>
      <c r="C17" s="126">
        <v>14459.4</v>
      </c>
      <c r="D17" s="126"/>
      <c r="E17" s="126"/>
      <c r="F17" s="126"/>
      <c r="G17" s="126"/>
      <c r="H17" s="175" t="s">
        <v>437</v>
      </c>
    </row>
    <row r="18" spans="1:8" ht="22.5" x14ac:dyDescent="0.2">
      <c r="A18" s="149" t="s">
        <v>683</v>
      </c>
      <c r="B18" s="149" t="s">
        <v>684</v>
      </c>
      <c r="C18" s="126">
        <v>1680</v>
      </c>
      <c r="D18" s="126"/>
      <c r="E18" s="126"/>
      <c r="F18" s="126"/>
      <c r="G18" s="126"/>
      <c r="H18" s="175" t="s">
        <v>437</v>
      </c>
    </row>
    <row r="19" spans="1:8" ht="22.5" x14ac:dyDescent="0.2">
      <c r="A19" s="149" t="s">
        <v>449</v>
      </c>
      <c r="B19" s="149" t="s">
        <v>450</v>
      </c>
      <c r="C19" s="126">
        <v>19670</v>
      </c>
      <c r="D19" s="126"/>
      <c r="E19" s="126"/>
      <c r="F19" s="126"/>
      <c r="G19" s="126"/>
      <c r="H19" s="175" t="s">
        <v>437</v>
      </c>
    </row>
    <row r="20" spans="1:8" ht="22.5" x14ac:dyDescent="0.2">
      <c r="A20" s="149" t="s">
        <v>451</v>
      </c>
      <c r="B20" s="149" t="s">
        <v>452</v>
      </c>
      <c r="C20" s="126">
        <v>92045.26</v>
      </c>
      <c r="D20" s="126"/>
      <c r="E20" s="126"/>
      <c r="F20" s="126"/>
      <c r="G20" s="126"/>
      <c r="H20" s="175" t="s">
        <v>437</v>
      </c>
    </row>
    <row r="21" spans="1:8" ht="22.5" x14ac:dyDescent="0.2">
      <c r="A21" s="149" t="s">
        <v>709</v>
      </c>
      <c r="B21" s="149" t="s">
        <v>710</v>
      </c>
      <c r="C21" s="126">
        <v>3780</v>
      </c>
      <c r="D21" s="126"/>
      <c r="E21" s="126"/>
      <c r="F21" s="126"/>
      <c r="G21" s="126"/>
      <c r="H21" s="175" t="s">
        <v>437</v>
      </c>
    </row>
    <row r="22" spans="1:8" ht="22.5" x14ac:dyDescent="0.2">
      <c r="A22" s="149" t="s">
        <v>453</v>
      </c>
      <c r="B22" s="149" t="s">
        <v>454</v>
      </c>
      <c r="C22" s="126">
        <v>1330</v>
      </c>
      <c r="D22" s="126"/>
      <c r="E22" s="126"/>
      <c r="F22" s="126"/>
      <c r="G22" s="126"/>
      <c r="H22" s="175" t="s">
        <v>437</v>
      </c>
    </row>
    <row r="23" spans="1:8" ht="22.5" x14ac:dyDescent="0.2">
      <c r="A23" s="149" t="s">
        <v>455</v>
      </c>
      <c r="B23" s="149" t="s">
        <v>456</v>
      </c>
      <c r="C23" s="126">
        <v>15383.45</v>
      </c>
      <c r="D23" s="126"/>
      <c r="E23" s="126"/>
      <c r="F23" s="126"/>
      <c r="G23" s="126"/>
      <c r="H23" s="175" t="s">
        <v>437</v>
      </c>
    </row>
    <row r="24" spans="1:8" ht="22.5" x14ac:dyDescent="0.2">
      <c r="A24" s="149" t="s">
        <v>711</v>
      </c>
      <c r="B24" s="149" t="s">
        <v>712</v>
      </c>
      <c r="C24" s="126">
        <v>20996.05</v>
      </c>
      <c r="D24" s="126"/>
      <c r="E24" s="126"/>
      <c r="F24" s="126"/>
      <c r="G24" s="126"/>
      <c r="H24" s="175" t="s">
        <v>437</v>
      </c>
    </row>
    <row r="25" spans="1:8" ht="22.5" x14ac:dyDescent="0.2">
      <c r="A25" s="149" t="s">
        <v>457</v>
      </c>
      <c r="B25" s="149" t="s">
        <v>458</v>
      </c>
      <c r="C25" s="126">
        <v>3862.8</v>
      </c>
      <c r="D25" s="126"/>
      <c r="E25" s="126"/>
      <c r="F25" s="126"/>
      <c r="G25" s="126"/>
      <c r="H25" s="175" t="s">
        <v>437</v>
      </c>
    </row>
    <row r="26" spans="1:8" ht="22.5" x14ac:dyDescent="0.2">
      <c r="A26" s="149" t="s">
        <v>685</v>
      </c>
      <c r="B26" s="149" t="s">
        <v>686</v>
      </c>
      <c r="C26" s="126">
        <v>7724</v>
      </c>
      <c r="D26" s="126"/>
      <c r="E26" s="126"/>
      <c r="F26" s="126"/>
      <c r="G26" s="126"/>
      <c r="H26" s="175" t="s">
        <v>437</v>
      </c>
    </row>
    <row r="27" spans="1:8" ht="22.5" x14ac:dyDescent="0.2">
      <c r="A27" s="149" t="s">
        <v>687</v>
      </c>
      <c r="B27" s="149" t="s">
        <v>688</v>
      </c>
      <c r="C27" s="126">
        <v>92.8</v>
      </c>
      <c r="D27" s="126"/>
      <c r="E27" s="126"/>
      <c r="F27" s="126"/>
      <c r="G27" s="126"/>
      <c r="H27" s="175" t="s">
        <v>437</v>
      </c>
    </row>
    <row r="28" spans="1:8" ht="22.5" x14ac:dyDescent="0.2">
      <c r="A28" s="149" t="s">
        <v>459</v>
      </c>
      <c r="B28" s="149" t="s">
        <v>460</v>
      </c>
      <c r="C28" s="126">
        <v>23204.14</v>
      </c>
      <c r="D28" s="126"/>
      <c r="E28" s="126"/>
      <c r="F28" s="126"/>
      <c r="G28" s="126"/>
      <c r="H28" s="175" t="s">
        <v>437</v>
      </c>
    </row>
    <row r="29" spans="1:8" ht="22.5" x14ac:dyDescent="0.2">
      <c r="A29" s="149" t="s">
        <v>461</v>
      </c>
      <c r="B29" s="149" t="s">
        <v>462</v>
      </c>
      <c r="C29" s="126">
        <v>10550.42</v>
      </c>
      <c r="D29" s="126"/>
      <c r="E29" s="126"/>
      <c r="F29" s="126"/>
      <c r="G29" s="126"/>
      <c r="H29" s="175" t="s">
        <v>437</v>
      </c>
    </row>
    <row r="30" spans="1:8" ht="22.5" x14ac:dyDescent="0.2">
      <c r="A30" s="149" t="s">
        <v>689</v>
      </c>
      <c r="B30" s="149" t="s">
        <v>690</v>
      </c>
      <c r="C30" s="126">
        <v>8822.43</v>
      </c>
      <c r="D30" s="126"/>
      <c r="E30" s="126"/>
      <c r="F30" s="126"/>
      <c r="G30" s="126"/>
      <c r="H30" s="175" t="s">
        <v>437</v>
      </c>
    </row>
    <row r="31" spans="1:8" ht="22.5" x14ac:dyDescent="0.2">
      <c r="A31" s="149" t="s">
        <v>713</v>
      </c>
      <c r="B31" s="149" t="s">
        <v>731</v>
      </c>
      <c r="C31" s="126">
        <v>696</v>
      </c>
      <c r="D31" s="126"/>
      <c r="E31" s="126"/>
      <c r="F31" s="126"/>
      <c r="G31" s="126"/>
      <c r="H31" s="175" t="s">
        <v>437</v>
      </c>
    </row>
    <row r="32" spans="1:8" ht="22.5" x14ac:dyDescent="0.2">
      <c r="A32" s="149" t="s">
        <v>714</v>
      </c>
      <c r="B32" s="149" t="s">
        <v>732</v>
      </c>
      <c r="C32" s="126">
        <v>9174.44</v>
      </c>
      <c r="D32" s="126"/>
      <c r="E32" s="126"/>
      <c r="F32" s="126"/>
      <c r="G32" s="126"/>
      <c r="H32" s="175" t="s">
        <v>437</v>
      </c>
    </row>
    <row r="33" spans="1:8" ht="22.5" x14ac:dyDescent="0.2">
      <c r="A33" s="149" t="s">
        <v>463</v>
      </c>
      <c r="B33" s="149" t="s">
        <v>464</v>
      </c>
      <c r="C33" s="126">
        <v>8932</v>
      </c>
      <c r="D33" s="126"/>
      <c r="E33" s="126"/>
      <c r="F33" s="126"/>
      <c r="G33" s="126"/>
      <c r="H33" s="175" t="s">
        <v>437</v>
      </c>
    </row>
    <row r="34" spans="1:8" ht="22.5" x14ac:dyDescent="0.2">
      <c r="A34" s="149" t="s">
        <v>465</v>
      </c>
      <c r="B34" s="149" t="s">
        <v>466</v>
      </c>
      <c r="C34" s="126">
        <v>8389</v>
      </c>
      <c r="D34" s="126"/>
      <c r="E34" s="126"/>
      <c r="F34" s="126"/>
      <c r="G34" s="126"/>
      <c r="H34" s="175" t="s">
        <v>437</v>
      </c>
    </row>
    <row r="35" spans="1:8" ht="22.5" x14ac:dyDescent="0.2">
      <c r="A35" s="149" t="s">
        <v>467</v>
      </c>
      <c r="B35" s="149" t="s">
        <v>468</v>
      </c>
      <c r="C35" s="126">
        <v>18161.75</v>
      </c>
      <c r="D35" s="126"/>
      <c r="E35" s="126"/>
      <c r="F35" s="126"/>
      <c r="G35" s="126"/>
      <c r="H35" s="175" t="s">
        <v>437</v>
      </c>
    </row>
    <row r="36" spans="1:8" ht="22.5" x14ac:dyDescent="0.2">
      <c r="A36" s="149" t="s">
        <v>469</v>
      </c>
      <c r="B36" s="149" t="s">
        <v>470</v>
      </c>
      <c r="C36" s="126">
        <v>54292.800000000003</v>
      </c>
      <c r="D36" s="126"/>
      <c r="E36" s="126"/>
      <c r="F36" s="126"/>
      <c r="G36" s="126"/>
      <c r="H36" s="175" t="s">
        <v>437</v>
      </c>
    </row>
    <row r="37" spans="1:8" ht="22.5" x14ac:dyDescent="0.2">
      <c r="A37" s="149" t="s">
        <v>715</v>
      </c>
      <c r="B37" s="149" t="s">
        <v>733</v>
      </c>
      <c r="C37" s="126">
        <v>34800</v>
      </c>
      <c r="D37" s="126"/>
      <c r="E37" s="126"/>
      <c r="F37" s="126"/>
      <c r="G37" s="126"/>
      <c r="H37" s="175" t="s">
        <v>437</v>
      </c>
    </row>
    <row r="38" spans="1:8" ht="22.5" x14ac:dyDescent="0.2">
      <c r="A38" s="149" t="s">
        <v>716</v>
      </c>
      <c r="B38" s="149" t="s">
        <v>734</v>
      </c>
      <c r="C38" s="126">
        <v>1650</v>
      </c>
      <c r="D38" s="126"/>
      <c r="E38" s="126"/>
      <c r="F38" s="126"/>
      <c r="G38" s="126"/>
      <c r="H38" s="175" t="s">
        <v>437</v>
      </c>
    </row>
    <row r="39" spans="1:8" ht="22.5" x14ac:dyDescent="0.2">
      <c r="A39" s="149" t="s">
        <v>691</v>
      </c>
      <c r="B39" s="149" t="s">
        <v>692</v>
      </c>
      <c r="C39" s="126">
        <v>3493.86</v>
      </c>
      <c r="D39" s="126"/>
      <c r="E39" s="126"/>
      <c r="F39" s="126"/>
      <c r="G39" s="126"/>
      <c r="H39" s="175" t="s">
        <v>437</v>
      </c>
    </row>
    <row r="40" spans="1:8" ht="22.5" x14ac:dyDescent="0.2">
      <c r="A40" s="149" t="s">
        <v>717</v>
      </c>
      <c r="B40" s="149" t="s">
        <v>735</v>
      </c>
      <c r="C40" s="126">
        <v>1980000</v>
      </c>
      <c r="D40" s="126"/>
      <c r="E40" s="126"/>
      <c r="F40" s="126"/>
      <c r="G40" s="126"/>
      <c r="H40" s="175" t="s">
        <v>437</v>
      </c>
    </row>
    <row r="41" spans="1:8" ht="22.5" x14ac:dyDescent="0.2">
      <c r="A41" s="149" t="s">
        <v>471</v>
      </c>
      <c r="B41" s="149" t="s">
        <v>472</v>
      </c>
      <c r="C41" s="126">
        <v>29000</v>
      </c>
      <c r="D41" s="126"/>
      <c r="E41" s="126"/>
      <c r="F41" s="126"/>
      <c r="G41" s="126"/>
      <c r="H41" s="175" t="s">
        <v>437</v>
      </c>
    </row>
    <row r="42" spans="1:8" ht="22.5" x14ac:dyDescent="0.2">
      <c r="A42" s="149" t="s">
        <v>473</v>
      </c>
      <c r="B42" s="149" t="s">
        <v>474</v>
      </c>
      <c r="C42" s="126">
        <v>-62658.75</v>
      </c>
      <c r="D42" s="126"/>
      <c r="E42" s="126"/>
      <c r="F42" s="126"/>
      <c r="G42" s="126"/>
      <c r="H42" s="175" t="s">
        <v>437</v>
      </c>
    </row>
    <row r="43" spans="1:8" ht="22.5" x14ac:dyDescent="0.2">
      <c r="A43" s="149" t="s">
        <v>654</v>
      </c>
      <c r="B43" s="149" t="s">
        <v>655</v>
      </c>
      <c r="C43" s="126">
        <v>573.9</v>
      </c>
      <c r="D43" s="126"/>
      <c r="E43" s="126"/>
      <c r="F43" s="126"/>
      <c r="G43" s="126"/>
      <c r="H43" s="175" t="s">
        <v>437</v>
      </c>
    </row>
    <row r="44" spans="1:8" ht="22.5" x14ac:dyDescent="0.2">
      <c r="A44" s="149" t="s">
        <v>693</v>
      </c>
      <c r="B44" s="149" t="s">
        <v>694</v>
      </c>
      <c r="C44" s="126">
        <v>71688</v>
      </c>
      <c r="D44" s="126"/>
      <c r="E44" s="126"/>
      <c r="F44" s="126"/>
      <c r="G44" s="126"/>
      <c r="H44" s="175" t="s">
        <v>437</v>
      </c>
    </row>
    <row r="45" spans="1:8" ht="22.5" x14ac:dyDescent="0.2">
      <c r="A45" s="149" t="s">
        <v>695</v>
      </c>
      <c r="B45" s="149" t="s">
        <v>696</v>
      </c>
      <c r="C45" s="126">
        <v>86781.14</v>
      </c>
      <c r="D45" s="126"/>
      <c r="E45" s="126"/>
      <c r="F45" s="126"/>
      <c r="G45" s="126"/>
      <c r="H45" s="175" t="s">
        <v>437</v>
      </c>
    </row>
    <row r="46" spans="1:8" ht="22.5" x14ac:dyDescent="0.2">
      <c r="A46" s="149" t="s">
        <v>697</v>
      </c>
      <c r="B46" s="149" t="s">
        <v>698</v>
      </c>
      <c r="C46" s="126">
        <v>228690</v>
      </c>
      <c r="D46" s="126"/>
      <c r="E46" s="126"/>
      <c r="F46" s="126"/>
      <c r="G46" s="126"/>
      <c r="H46" s="175" t="s">
        <v>437</v>
      </c>
    </row>
    <row r="47" spans="1:8" ht="22.5" x14ac:dyDescent="0.2">
      <c r="A47" s="149" t="s">
        <v>718</v>
      </c>
      <c r="B47" s="149" t="s">
        <v>736</v>
      </c>
      <c r="C47" s="126">
        <v>8400.02</v>
      </c>
      <c r="D47" s="126"/>
      <c r="E47" s="126"/>
      <c r="F47" s="126"/>
      <c r="G47" s="126"/>
      <c r="H47" s="175" t="s">
        <v>437</v>
      </c>
    </row>
    <row r="48" spans="1:8" ht="22.5" x14ac:dyDescent="0.2">
      <c r="A48" s="149" t="s">
        <v>719</v>
      </c>
      <c r="B48" s="149" t="s">
        <v>737</v>
      </c>
      <c r="C48" s="126">
        <v>25548.39</v>
      </c>
      <c r="D48" s="126"/>
      <c r="E48" s="126"/>
      <c r="F48" s="126"/>
      <c r="G48" s="126"/>
      <c r="H48" s="175" t="s">
        <v>437</v>
      </c>
    </row>
    <row r="49" spans="1:8" ht="22.5" x14ac:dyDescent="0.2">
      <c r="A49" s="149" t="s">
        <v>720</v>
      </c>
      <c r="B49" s="149" t="s">
        <v>738</v>
      </c>
      <c r="C49" s="126">
        <v>120000</v>
      </c>
      <c r="D49" s="126"/>
      <c r="E49" s="126"/>
      <c r="F49" s="126"/>
      <c r="G49" s="126"/>
      <c r="H49" s="175" t="s">
        <v>437</v>
      </c>
    </row>
    <row r="50" spans="1:8" ht="22.5" x14ac:dyDescent="0.2">
      <c r="A50" s="149" t="s">
        <v>721</v>
      </c>
      <c r="B50" s="149" t="s">
        <v>739</v>
      </c>
      <c r="C50" s="126">
        <v>6496</v>
      </c>
      <c r="D50" s="126"/>
      <c r="E50" s="126"/>
      <c r="F50" s="126"/>
      <c r="G50" s="126"/>
      <c r="H50" s="175" t="s">
        <v>437</v>
      </c>
    </row>
    <row r="51" spans="1:8" ht="22.5" x14ac:dyDescent="0.2">
      <c r="A51" s="149" t="s">
        <v>722</v>
      </c>
      <c r="B51" s="149" t="s">
        <v>740</v>
      </c>
      <c r="C51" s="126">
        <v>4260</v>
      </c>
      <c r="D51" s="126"/>
      <c r="E51" s="126"/>
      <c r="F51" s="126"/>
      <c r="G51" s="126"/>
      <c r="H51" s="175" t="s">
        <v>437</v>
      </c>
    </row>
    <row r="52" spans="1:8" ht="22.5" x14ac:dyDescent="0.2">
      <c r="A52" s="149" t="s">
        <v>723</v>
      </c>
      <c r="B52" s="149" t="s">
        <v>741</v>
      </c>
      <c r="C52" s="126">
        <v>2625000.0099999998</v>
      </c>
      <c r="D52" s="126"/>
      <c r="E52" s="126"/>
      <c r="F52" s="126"/>
      <c r="G52" s="126"/>
      <c r="H52" s="175" t="s">
        <v>437</v>
      </c>
    </row>
    <row r="53" spans="1:8" ht="22.5" x14ac:dyDescent="0.2">
      <c r="A53" s="149" t="s">
        <v>475</v>
      </c>
      <c r="B53" s="149" t="s">
        <v>476</v>
      </c>
      <c r="C53" s="126">
        <v>21285.200000000001</v>
      </c>
      <c r="D53" s="126"/>
      <c r="E53" s="126"/>
      <c r="F53" s="126"/>
      <c r="G53" s="126"/>
      <c r="H53" s="175" t="s">
        <v>437</v>
      </c>
    </row>
    <row r="54" spans="1:8" ht="22.5" x14ac:dyDescent="0.2">
      <c r="A54" s="149" t="s">
        <v>477</v>
      </c>
      <c r="B54" s="149" t="s">
        <v>478</v>
      </c>
      <c r="C54" s="126">
        <v>3128.9</v>
      </c>
      <c r="D54" s="126"/>
      <c r="E54" s="126"/>
      <c r="F54" s="126"/>
      <c r="G54" s="126"/>
      <c r="H54" s="175" t="s">
        <v>437</v>
      </c>
    </row>
    <row r="55" spans="1:8" ht="22.5" x14ac:dyDescent="0.2">
      <c r="A55" s="149" t="s">
        <v>479</v>
      </c>
      <c r="B55" s="149" t="s">
        <v>480</v>
      </c>
      <c r="C55" s="126">
        <v>124.8</v>
      </c>
      <c r="D55" s="126"/>
      <c r="E55" s="126"/>
      <c r="F55" s="126"/>
      <c r="G55" s="126"/>
      <c r="H55" s="175" t="s">
        <v>437</v>
      </c>
    </row>
    <row r="56" spans="1:8" ht="22.5" x14ac:dyDescent="0.2">
      <c r="A56" s="149" t="s">
        <v>481</v>
      </c>
      <c r="B56" s="149" t="s">
        <v>482</v>
      </c>
      <c r="C56" s="126">
        <v>7876.07</v>
      </c>
      <c r="D56" s="126"/>
      <c r="E56" s="126"/>
      <c r="F56" s="126"/>
      <c r="G56" s="126"/>
      <c r="H56" s="175" t="s">
        <v>437</v>
      </c>
    </row>
    <row r="57" spans="1:8" ht="22.5" x14ac:dyDescent="0.2">
      <c r="A57" s="149" t="s">
        <v>483</v>
      </c>
      <c r="B57" s="149" t="s">
        <v>484</v>
      </c>
      <c r="C57" s="126">
        <v>21184.54</v>
      </c>
      <c r="D57" s="126"/>
      <c r="E57" s="126"/>
      <c r="F57" s="126"/>
      <c r="G57" s="126"/>
      <c r="H57" s="175" t="s">
        <v>437</v>
      </c>
    </row>
    <row r="58" spans="1:8" ht="22.5" x14ac:dyDescent="0.2">
      <c r="A58" s="149" t="s">
        <v>485</v>
      </c>
      <c r="B58" s="149" t="s">
        <v>486</v>
      </c>
      <c r="C58" s="126">
        <v>285982.07</v>
      </c>
      <c r="D58" s="126"/>
      <c r="E58" s="126"/>
      <c r="F58" s="126"/>
      <c r="G58" s="126"/>
      <c r="H58" s="175" t="s">
        <v>437</v>
      </c>
    </row>
    <row r="59" spans="1:8" ht="22.5" x14ac:dyDescent="0.2">
      <c r="A59" s="149" t="s">
        <v>724</v>
      </c>
      <c r="B59" s="149" t="s">
        <v>725</v>
      </c>
      <c r="C59" s="126">
        <v>-1344.82</v>
      </c>
      <c r="D59" s="126"/>
      <c r="E59" s="126"/>
      <c r="F59" s="126"/>
      <c r="G59" s="126"/>
      <c r="H59" s="175" t="s">
        <v>437</v>
      </c>
    </row>
    <row r="60" spans="1:8" ht="22.5" x14ac:dyDescent="0.2">
      <c r="A60" s="149" t="s">
        <v>726</v>
      </c>
      <c r="B60" s="149" t="s">
        <v>742</v>
      </c>
      <c r="C60" s="126">
        <v>1399.4</v>
      </c>
      <c r="D60" s="126"/>
      <c r="E60" s="126"/>
      <c r="F60" s="126"/>
      <c r="G60" s="126"/>
      <c r="H60" s="175" t="s">
        <v>437</v>
      </c>
    </row>
    <row r="61" spans="1:8" x14ac:dyDescent="0.2">
      <c r="A61" s="176"/>
      <c r="B61" s="176" t="s">
        <v>247</v>
      </c>
      <c r="C61" s="177">
        <f>SUM(C8:C60)</f>
        <v>6062662.5600000015</v>
      </c>
      <c r="D61" s="177">
        <f>SUM(D8:D60)</f>
        <v>0</v>
      </c>
      <c r="E61" s="177">
        <f>SUM(E8:E60)</f>
        <v>0</v>
      </c>
      <c r="F61" s="177">
        <f>SUM(F8:F60)</f>
        <v>0</v>
      </c>
      <c r="G61" s="177">
        <f>SUM(G8:G60)</f>
        <v>0</v>
      </c>
      <c r="H61" s="177"/>
    </row>
    <row r="64" spans="1:8" x14ac:dyDescent="0.2">
      <c r="A64" s="10" t="s">
        <v>246</v>
      </c>
      <c r="B64" s="322"/>
      <c r="C64" s="75"/>
      <c r="D64" s="75"/>
      <c r="E64" s="75"/>
      <c r="F64" s="75"/>
      <c r="G64" s="75"/>
      <c r="H64" s="76" t="s">
        <v>87</v>
      </c>
    </row>
    <row r="65" spans="1:8" x14ac:dyDescent="0.2">
      <c r="A65" s="266"/>
    </row>
    <row r="66" spans="1:8" ht="15" customHeight="1" x14ac:dyDescent="0.2">
      <c r="A66" s="15" t="s">
        <v>46</v>
      </c>
      <c r="B66" s="16" t="s">
        <v>47</v>
      </c>
      <c r="C66" s="17" t="s">
        <v>48</v>
      </c>
      <c r="D66" s="37" t="s">
        <v>55</v>
      </c>
      <c r="E66" s="37" t="s">
        <v>56</v>
      </c>
      <c r="F66" s="37" t="s">
        <v>57</v>
      </c>
      <c r="G66" s="38" t="s">
        <v>58</v>
      </c>
      <c r="H66" s="16" t="s">
        <v>59</v>
      </c>
    </row>
    <row r="67" spans="1:8" x14ac:dyDescent="0.2">
      <c r="C67" s="268"/>
      <c r="D67" s="268"/>
      <c r="E67" s="268"/>
      <c r="F67" s="268"/>
      <c r="G67" s="268"/>
    </row>
    <row r="68" spans="1:8" x14ac:dyDescent="0.2">
      <c r="C68" s="268"/>
      <c r="D68" s="268"/>
      <c r="E68" s="268"/>
      <c r="F68" s="268"/>
      <c r="G68" s="268"/>
    </row>
    <row r="69" spans="1:8" x14ac:dyDescent="0.2">
      <c r="C69" s="268"/>
      <c r="D69" s="268"/>
      <c r="E69" s="268"/>
      <c r="F69" s="268"/>
      <c r="G69" s="268"/>
    </row>
    <row r="70" spans="1:8" x14ac:dyDescent="0.2">
      <c r="C70" s="268"/>
      <c r="D70" s="268"/>
      <c r="E70" s="268"/>
      <c r="F70" s="268"/>
      <c r="G70" s="268"/>
    </row>
    <row r="71" spans="1:8" x14ac:dyDescent="0.2">
      <c r="C71" s="268"/>
      <c r="D71" s="268"/>
      <c r="E71" s="268"/>
      <c r="F71" s="268"/>
      <c r="G71" s="268"/>
    </row>
    <row r="72" spans="1:8" x14ac:dyDescent="0.2">
      <c r="A72" s="176"/>
      <c r="B72" s="176" t="s">
        <v>248</v>
      </c>
      <c r="C72" s="177">
        <f>SUM(C67:C71)</f>
        <v>0</v>
      </c>
      <c r="D72" s="177">
        <f t="shared" ref="D72:H72" si="0">SUM(D67:D71)</f>
        <v>0</v>
      </c>
      <c r="E72" s="177">
        <f t="shared" si="0"/>
        <v>0</v>
      </c>
      <c r="F72" s="177">
        <f t="shared" si="0"/>
        <v>0</v>
      </c>
      <c r="G72" s="177">
        <f t="shared" si="0"/>
        <v>0</v>
      </c>
      <c r="H72" s="177">
        <f t="shared" si="0"/>
        <v>0</v>
      </c>
    </row>
  </sheetData>
  <dataValidations count="8">
    <dataValidation allowBlank="1" showInputMessage="1" showErrorMessage="1" prompt="Corresponde al nombre o descripción de la cuenta de acuerdo al Plan de Cuentas emitido por el CONAC." sqref="B7 B66"/>
    <dataValidation allowBlank="1" showInputMessage="1" showErrorMessage="1" prompt="Importe de la cuentas por cobrar con fecha de vencimiento de 1 a 90 días." sqref="D7 D66"/>
    <dataValidation allowBlank="1" showInputMessage="1" showErrorMessage="1" prompt="Importe de la cuentas por cobrar con fecha de vencimiento de 91 a 180 días." sqref="E7 E66"/>
    <dataValidation allowBlank="1" showInputMessage="1" showErrorMessage="1" prompt="Importe de la cuentas por cobrar con fecha de vencimiento de 181 a 365 días." sqref="F7 F66"/>
    <dataValidation allowBlank="1" showInputMessage="1" showErrorMessage="1" prompt="Importe de la cuentas por cobrar con vencimiento mayor a 365 días." sqref="G7 G66"/>
    <dataValidation allowBlank="1" showInputMessage="1" showErrorMessage="1" prompt="Informar sobre la factibilidad de pago." sqref="H7 H66"/>
    <dataValidation allowBlank="1" showInputMessage="1" showErrorMessage="1" prompt="Saldo final de la Información Financiera Trimestral que se presenta (trimestral: 1er, 2do, 3ro. o 4to.)." sqref="C7 C66"/>
    <dataValidation allowBlank="1" showInputMessage="1" showErrorMessage="1" prompt="Corresponde al número de la cuenta de acuerdo al Plan de Cuentas emitido por el CONAC (DOF 23/12/2015)." sqref="A7 A66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E4" sqref="E4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198</v>
      </c>
      <c r="B2" s="3"/>
      <c r="D2" s="9"/>
      <c r="E2" s="7" t="s">
        <v>44</v>
      </c>
    </row>
    <row r="4" spans="1:5" ht="18.75" x14ac:dyDescent="0.3">
      <c r="E4" s="370" t="s">
        <v>652</v>
      </c>
    </row>
    <row r="5" spans="1:5" ht="11.25" customHeight="1" x14ac:dyDescent="0.2">
      <c r="A5" s="252" t="s">
        <v>208</v>
      </c>
      <c r="B5" s="252"/>
      <c r="E5" s="76" t="s">
        <v>88</v>
      </c>
    </row>
    <row r="6" spans="1:5" x14ac:dyDescent="0.2">
      <c r="D6" s="75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32" customFormat="1" ht="11.25" customHeight="1" x14ac:dyDescent="0.2">
      <c r="A8" s="149"/>
      <c r="B8" s="149"/>
      <c r="C8" s="175"/>
      <c r="D8" s="175"/>
      <c r="E8" s="131"/>
    </row>
    <row r="9" spans="1:5" x14ac:dyDescent="0.2">
      <c r="A9" s="149"/>
      <c r="B9" s="149"/>
      <c r="C9" s="175"/>
      <c r="D9" s="175"/>
      <c r="E9" s="131"/>
    </row>
    <row r="10" spans="1:5" x14ac:dyDescent="0.2">
      <c r="A10" s="184"/>
      <c r="B10" s="184" t="s">
        <v>250</v>
      </c>
      <c r="C10" s="185">
        <f>SUM(C8:C9)</f>
        <v>0</v>
      </c>
      <c r="D10" s="183"/>
      <c r="E10" s="183"/>
    </row>
    <row r="13" spans="1:5" ht="11.25" customHeight="1" x14ac:dyDescent="0.2">
      <c r="A13" s="10" t="s">
        <v>249</v>
      </c>
      <c r="B13" s="263"/>
      <c r="D13" s="262"/>
      <c r="E13" s="76" t="s">
        <v>88</v>
      </c>
    </row>
    <row r="14" spans="1:5" x14ac:dyDescent="0.2">
      <c r="A14" s="266"/>
      <c r="B14" s="268"/>
      <c r="D14" s="262"/>
      <c r="E14" s="262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x14ac:dyDescent="0.2">
      <c r="A16" s="178"/>
      <c r="B16" s="179"/>
      <c r="C16" s="180"/>
      <c r="D16" s="175"/>
      <c r="E16" s="131"/>
    </row>
    <row r="17" spans="1:5" x14ac:dyDescent="0.2">
      <c r="A17" s="149"/>
      <c r="B17" s="181"/>
      <c r="C17" s="175"/>
      <c r="D17" s="175"/>
      <c r="E17" s="131"/>
    </row>
    <row r="18" spans="1:5" x14ac:dyDescent="0.2">
      <c r="A18" s="176"/>
      <c r="B18" s="176" t="s">
        <v>251</v>
      </c>
      <c r="C18" s="182">
        <f>SUM(C16:C17)</f>
        <v>0</v>
      </c>
      <c r="D18" s="183"/>
      <c r="E18" s="183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E4" sqref="E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39" customFormat="1" x14ac:dyDescent="0.2">
      <c r="A1" s="69" t="s">
        <v>43</v>
      </c>
      <c r="B1" s="69"/>
      <c r="C1" s="77"/>
      <c r="D1" s="78"/>
      <c r="E1" s="7"/>
    </row>
    <row r="2" spans="1:5" s="39" customFormat="1" x14ac:dyDescent="0.2">
      <c r="A2" s="69" t="s">
        <v>198</v>
      </c>
      <c r="B2" s="69"/>
      <c r="C2" s="40"/>
    </row>
    <row r="3" spans="1:5" s="39" customFormat="1" x14ac:dyDescent="0.2">
      <c r="C3" s="40"/>
    </row>
    <row r="4" spans="1:5" s="39" customFormat="1" ht="18.75" x14ac:dyDescent="0.3">
      <c r="C4" s="40"/>
      <c r="E4" s="370" t="s">
        <v>652</v>
      </c>
    </row>
    <row r="5" spans="1:5" s="39" customFormat="1" x14ac:dyDescent="0.2">
      <c r="A5" s="10" t="s">
        <v>145</v>
      </c>
      <c r="B5" s="12"/>
      <c r="C5" s="9"/>
      <c r="D5" s="8"/>
      <c r="E5" s="76" t="s">
        <v>255</v>
      </c>
    </row>
    <row r="6" spans="1:5" s="39" customFormat="1" x14ac:dyDescent="0.2">
      <c r="A6" s="266"/>
      <c r="B6" s="268"/>
      <c r="C6" s="9"/>
      <c r="D6" s="8"/>
      <c r="E6" s="8"/>
    </row>
    <row r="7" spans="1:5" s="39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39" customFormat="1" x14ac:dyDescent="0.2">
      <c r="A8" s="178"/>
      <c r="B8" s="179"/>
      <c r="C8" s="180"/>
      <c r="D8" s="175"/>
      <c r="E8" s="131"/>
    </row>
    <row r="9" spans="1:5" s="39" customFormat="1" x14ac:dyDescent="0.2">
      <c r="A9" s="149"/>
      <c r="B9" s="181"/>
      <c r="C9" s="175"/>
      <c r="D9" s="175"/>
      <c r="E9" s="131"/>
    </row>
    <row r="10" spans="1:5" s="39" customFormat="1" x14ac:dyDescent="0.2">
      <c r="A10" s="176"/>
      <c r="B10" s="176" t="s">
        <v>252</v>
      </c>
      <c r="C10" s="182">
        <f>SUM(C8:C9)</f>
        <v>0</v>
      </c>
      <c r="D10" s="183"/>
      <c r="E10" s="183"/>
    </row>
    <row r="11" spans="1:5" s="39" customFormat="1" x14ac:dyDescent="0.2">
      <c r="C11" s="40"/>
    </row>
    <row r="12" spans="1:5" s="39" customFormat="1" x14ac:dyDescent="0.2">
      <c r="C12" s="40"/>
    </row>
    <row r="13" spans="1:5" s="39" customFormat="1" ht="11.25" customHeight="1" x14ac:dyDescent="0.2">
      <c r="A13" s="10" t="s">
        <v>146</v>
      </c>
      <c r="B13" s="10"/>
      <c r="C13" s="40"/>
      <c r="D13" s="79"/>
      <c r="E13" s="12" t="s">
        <v>90</v>
      </c>
    </row>
    <row r="14" spans="1:5" s="78" customFormat="1" x14ac:dyDescent="0.2">
      <c r="A14" s="42"/>
      <c r="B14" s="42"/>
      <c r="C14" s="75"/>
      <c r="D14" s="79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02" customFormat="1" ht="11.25" customHeight="1" x14ac:dyDescent="0.2">
      <c r="A16" s="144"/>
      <c r="B16" s="161"/>
      <c r="C16" s="126"/>
      <c r="D16" s="126"/>
      <c r="E16" s="131"/>
    </row>
    <row r="17" spans="1:5" x14ac:dyDescent="0.2">
      <c r="A17" s="144"/>
      <c r="B17" s="161"/>
      <c r="C17" s="126"/>
      <c r="D17" s="126"/>
      <c r="E17" s="131"/>
    </row>
    <row r="18" spans="1:5" x14ac:dyDescent="0.2">
      <c r="A18" s="186"/>
      <c r="B18" s="186" t="s">
        <v>254</v>
      </c>
      <c r="C18" s="187">
        <f>SUM(C16:C17)</f>
        <v>0</v>
      </c>
      <c r="D18" s="134"/>
      <c r="E18" s="134"/>
    </row>
    <row r="21" spans="1:5" x14ac:dyDescent="0.2">
      <c r="A21" s="10" t="s">
        <v>152</v>
      </c>
      <c r="B21" s="123"/>
      <c r="D21" s="124"/>
      <c r="E21" s="76" t="s">
        <v>255</v>
      </c>
    </row>
    <row r="22" spans="1:5" x14ac:dyDescent="0.2">
      <c r="A22" s="266"/>
      <c r="B22" s="268"/>
      <c r="D22" s="124"/>
      <c r="E22" s="124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 x14ac:dyDescent="0.2">
      <c r="A24" s="178"/>
      <c r="B24" s="179"/>
      <c r="C24" s="180"/>
      <c r="D24" s="175"/>
      <c r="E24" s="131"/>
    </row>
    <row r="25" spans="1:5" x14ac:dyDescent="0.2">
      <c r="A25" s="149"/>
      <c r="B25" s="181"/>
      <c r="C25" s="175"/>
      <c r="D25" s="175"/>
      <c r="E25" s="131"/>
    </row>
    <row r="26" spans="1:5" x14ac:dyDescent="0.2">
      <c r="A26" s="176"/>
      <c r="B26" s="176" t="s">
        <v>253</v>
      </c>
      <c r="C26" s="182">
        <f>SUM(C24:C25)</f>
        <v>0</v>
      </c>
      <c r="D26" s="183"/>
      <c r="E26" s="183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opLeftCell="D1" zoomScaleNormal="100" zoomScaleSheetLayoutView="100" workbookViewId="0">
      <selection activeCell="G23" sqref="G23"/>
    </sheetView>
  </sheetViews>
  <sheetFormatPr baseColWidth="10" defaultRowHeight="11.25" x14ac:dyDescent="0.2"/>
  <cols>
    <col min="1" max="1" width="8.7109375" style="80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2" customWidth="1"/>
    <col min="8" max="8" width="14.28515625" style="82" customWidth="1"/>
    <col min="9" max="9" width="13.42578125" style="82" customWidth="1"/>
    <col min="10" max="10" width="9.42578125" style="82" customWidth="1"/>
    <col min="11" max="12" width="9.7109375" style="82" customWidth="1"/>
    <col min="13" max="15" width="12.7109375" style="82" customWidth="1"/>
    <col min="16" max="16" width="9.140625" style="2" customWidth="1"/>
    <col min="17" max="18" width="10.7109375" style="2" customWidth="1"/>
    <col min="19" max="19" width="10.7109375" style="88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76"/>
    <col min="29" max="16384" width="11.42578125" style="277"/>
  </cols>
  <sheetData>
    <row r="1" spans="1:28" s="78" customFormat="1" ht="18" customHeight="1" x14ac:dyDescent="0.2">
      <c r="A1" s="387" t="s">
        <v>258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7"/>
      <c r="AB1" s="39"/>
    </row>
    <row r="2" spans="1:28" s="78" customFormat="1" x14ac:dyDescent="0.2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1"/>
      <c r="T2" s="8"/>
      <c r="U2" s="8"/>
      <c r="V2" s="8"/>
      <c r="W2" s="8"/>
      <c r="X2" s="8"/>
      <c r="Y2" s="8"/>
      <c r="Z2" s="8"/>
      <c r="AA2" s="8"/>
      <c r="AB2" s="39"/>
    </row>
    <row r="3" spans="1:28" s="78" customFormat="1" x14ac:dyDescent="0.2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1"/>
      <c r="T3" s="8"/>
      <c r="U3" s="8"/>
      <c r="V3" s="8"/>
      <c r="W3" s="8"/>
      <c r="X3" s="8"/>
      <c r="Y3" s="8"/>
      <c r="Z3" s="8"/>
      <c r="AA3" s="8"/>
      <c r="AB3" s="39"/>
    </row>
    <row r="4" spans="1:28" s="78" customFormat="1" ht="11.25" customHeight="1" x14ac:dyDescent="0.2">
      <c r="A4" s="391" t="s">
        <v>137</v>
      </c>
      <c r="B4" s="392"/>
      <c r="C4" s="392"/>
      <c r="D4" s="392"/>
      <c r="E4" s="393"/>
      <c r="F4" s="40"/>
      <c r="G4" s="40"/>
      <c r="H4" s="40"/>
      <c r="I4" s="40"/>
      <c r="J4" s="82"/>
      <c r="K4" s="82"/>
      <c r="L4" s="82"/>
      <c r="M4" s="82"/>
      <c r="N4" s="82"/>
      <c r="O4" s="9"/>
      <c r="P4" s="388" t="s">
        <v>91</v>
      </c>
      <c r="Q4" s="388"/>
      <c r="R4" s="388"/>
      <c r="S4" s="388"/>
      <c r="T4" s="388"/>
      <c r="U4" s="8"/>
      <c r="V4" s="8"/>
      <c r="W4" s="8"/>
      <c r="X4" s="8"/>
      <c r="Y4" s="8"/>
      <c r="Z4" s="8"/>
      <c r="AA4" s="8"/>
      <c r="AB4" s="39"/>
    </row>
    <row r="5" spans="1:28" s="78" customFormat="1" x14ac:dyDescent="0.2">
      <c r="A5" s="236"/>
      <c r="B5" s="237"/>
      <c r="C5" s="238"/>
      <c r="D5" s="19"/>
      <c r="E5" s="79"/>
      <c r="F5" s="75"/>
      <c r="G5" s="75"/>
      <c r="H5" s="75"/>
      <c r="I5" s="75"/>
      <c r="J5" s="21"/>
      <c r="K5" s="21"/>
      <c r="L5" s="21"/>
      <c r="M5" s="21"/>
      <c r="N5" s="21"/>
      <c r="O5" s="21"/>
      <c r="P5" s="19"/>
      <c r="Q5" s="19"/>
      <c r="R5" s="19"/>
      <c r="S5" s="83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39"/>
      <c r="B6" s="389" t="s">
        <v>92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90"/>
    </row>
    <row r="7" spans="1:28" ht="12.95" customHeight="1" x14ac:dyDescent="0.2">
      <c r="A7" s="274"/>
      <c r="B7" s="274"/>
      <c r="C7" s="274"/>
      <c r="D7" s="274"/>
      <c r="E7" s="274"/>
      <c r="F7" s="284" t="s">
        <v>127</v>
      </c>
      <c r="G7" s="285"/>
      <c r="H7" s="289" t="s">
        <v>286</v>
      </c>
      <c r="I7" s="286"/>
      <c r="J7" s="274"/>
      <c r="K7" s="284" t="s">
        <v>128</v>
      </c>
      <c r="L7" s="285"/>
      <c r="M7" s="286"/>
      <c r="N7" s="286"/>
      <c r="O7" s="286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</row>
    <row r="8" spans="1:28" s="279" customFormat="1" ht="33.75" customHeight="1" x14ac:dyDescent="0.25">
      <c r="A8" s="275" t="s">
        <v>132</v>
      </c>
      <c r="B8" s="275" t="s">
        <v>93</v>
      </c>
      <c r="C8" s="275" t="s">
        <v>94</v>
      </c>
      <c r="D8" s="275" t="s">
        <v>158</v>
      </c>
      <c r="E8" s="275" t="s">
        <v>133</v>
      </c>
      <c r="F8" s="287" t="s">
        <v>106</v>
      </c>
      <c r="G8" s="287" t="s">
        <v>107</v>
      </c>
      <c r="H8" s="287" t="s">
        <v>107</v>
      </c>
      <c r="I8" s="288" t="s">
        <v>134</v>
      </c>
      <c r="J8" s="275" t="s">
        <v>95</v>
      </c>
      <c r="K8" s="287" t="s">
        <v>106</v>
      </c>
      <c r="L8" s="287" t="s">
        <v>107</v>
      </c>
      <c r="M8" s="288" t="s">
        <v>129</v>
      </c>
      <c r="N8" s="288" t="s">
        <v>130</v>
      </c>
      <c r="O8" s="288" t="s">
        <v>96</v>
      </c>
      <c r="P8" s="275" t="s">
        <v>135</v>
      </c>
      <c r="Q8" s="275" t="s">
        <v>136</v>
      </c>
      <c r="R8" s="275" t="s">
        <v>97</v>
      </c>
      <c r="S8" s="275" t="s">
        <v>98</v>
      </c>
      <c r="T8" s="275" t="s">
        <v>99</v>
      </c>
      <c r="U8" s="275" t="s">
        <v>100</v>
      </c>
      <c r="V8" s="275" t="s">
        <v>101</v>
      </c>
      <c r="W8" s="275" t="s">
        <v>102</v>
      </c>
      <c r="X8" s="275" t="s">
        <v>103</v>
      </c>
      <c r="Y8" s="275" t="s">
        <v>131</v>
      </c>
      <c r="Z8" s="275" t="s">
        <v>104</v>
      </c>
      <c r="AA8" s="275" t="s">
        <v>105</v>
      </c>
      <c r="AB8" s="278"/>
    </row>
    <row r="9" spans="1:28" x14ac:dyDescent="0.2">
      <c r="A9" s="290" t="s">
        <v>108</v>
      </c>
      <c r="B9" s="291"/>
      <c r="C9" s="292"/>
      <c r="D9" s="292"/>
      <c r="E9" s="292"/>
      <c r="F9" s="293"/>
      <c r="G9" s="293"/>
      <c r="H9" s="294"/>
      <c r="I9" s="294"/>
      <c r="J9" s="295"/>
      <c r="K9" s="293"/>
      <c r="L9" s="293"/>
      <c r="M9" s="293"/>
      <c r="N9" s="293"/>
      <c r="O9" s="293"/>
      <c r="P9" s="296"/>
      <c r="Q9" s="296"/>
      <c r="R9" s="297"/>
      <c r="S9" s="297"/>
      <c r="T9" s="292"/>
      <c r="U9" s="292"/>
      <c r="V9" s="291"/>
      <c r="W9" s="291"/>
      <c r="X9" s="292"/>
      <c r="Y9" s="292"/>
      <c r="Z9" s="297"/>
      <c r="AA9" s="292"/>
    </row>
    <row r="10" spans="1:28" s="281" customFormat="1" x14ac:dyDescent="0.2">
      <c r="A10" s="290" t="s">
        <v>109</v>
      </c>
      <c r="B10" s="291"/>
      <c r="C10" s="292"/>
      <c r="D10" s="292"/>
      <c r="E10" s="292"/>
      <c r="F10" s="293"/>
      <c r="G10" s="293"/>
      <c r="H10" s="294"/>
      <c r="I10" s="294"/>
      <c r="J10" s="295"/>
      <c r="K10" s="293"/>
      <c r="L10" s="293"/>
      <c r="M10" s="293"/>
      <c r="N10" s="293"/>
      <c r="O10" s="293"/>
      <c r="P10" s="296"/>
      <c r="Q10" s="296"/>
      <c r="R10" s="297"/>
      <c r="S10" s="297"/>
      <c r="T10" s="292"/>
      <c r="U10" s="292"/>
      <c r="V10" s="291"/>
      <c r="W10" s="291"/>
      <c r="X10" s="292"/>
      <c r="Y10" s="292"/>
      <c r="Z10" s="297"/>
      <c r="AA10" s="292"/>
      <c r="AB10" s="280"/>
    </row>
    <row r="11" spans="1:28" s="276" customFormat="1" x14ac:dyDescent="0.2">
      <c r="A11" s="290" t="s">
        <v>110</v>
      </c>
      <c r="B11" s="291"/>
      <c r="C11" s="292"/>
      <c r="D11" s="292"/>
      <c r="E11" s="292"/>
      <c r="F11" s="293"/>
      <c r="G11" s="293"/>
      <c r="H11" s="294"/>
      <c r="I11" s="294"/>
      <c r="J11" s="295"/>
      <c r="K11" s="293"/>
      <c r="L11" s="293"/>
      <c r="M11" s="293"/>
      <c r="N11" s="293"/>
      <c r="O11" s="293"/>
      <c r="P11" s="296"/>
      <c r="Q11" s="296"/>
      <c r="R11" s="297"/>
      <c r="S11" s="297"/>
      <c r="T11" s="292"/>
      <c r="U11" s="292"/>
      <c r="V11" s="291"/>
      <c r="W11" s="291"/>
      <c r="X11" s="292"/>
      <c r="Y11" s="292"/>
      <c r="Z11" s="297"/>
      <c r="AA11" s="292"/>
    </row>
    <row r="12" spans="1:28" s="276" customFormat="1" ht="18.75" x14ac:dyDescent="0.3">
      <c r="A12" s="290" t="s">
        <v>111</v>
      </c>
      <c r="B12" s="291"/>
      <c r="C12" s="292"/>
      <c r="D12" s="292"/>
      <c r="E12" s="292"/>
      <c r="F12" s="293"/>
      <c r="G12" s="371" t="s">
        <v>652</v>
      </c>
      <c r="H12" s="294"/>
      <c r="I12" s="294"/>
      <c r="J12" s="295"/>
      <c r="K12" s="293"/>
      <c r="L12" s="293"/>
      <c r="M12" s="293"/>
      <c r="N12" s="293"/>
      <c r="O12" s="293"/>
      <c r="P12" s="296"/>
      <c r="Q12" s="296"/>
      <c r="R12" s="297"/>
      <c r="S12" s="297"/>
      <c r="T12" s="292"/>
      <c r="U12" s="292"/>
      <c r="V12" s="291"/>
      <c r="W12" s="291"/>
      <c r="X12" s="292"/>
      <c r="Y12" s="292"/>
      <c r="Z12" s="297"/>
      <c r="AA12" s="292"/>
    </row>
    <row r="13" spans="1:28" s="276" customFormat="1" x14ac:dyDescent="0.2">
      <c r="A13" s="290"/>
      <c r="B13" s="291"/>
      <c r="C13" s="292"/>
      <c r="D13" s="292"/>
      <c r="E13" s="292"/>
      <c r="F13" s="293"/>
      <c r="G13" s="293"/>
      <c r="H13" s="294"/>
      <c r="I13" s="294"/>
      <c r="J13" s="295"/>
      <c r="K13" s="293"/>
      <c r="L13" s="293"/>
      <c r="M13" s="293"/>
      <c r="N13" s="293"/>
      <c r="O13" s="293"/>
      <c r="P13" s="296"/>
      <c r="Q13" s="296"/>
      <c r="R13" s="297"/>
      <c r="S13" s="297"/>
      <c r="T13" s="292"/>
      <c r="U13" s="292"/>
      <c r="V13" s="291"/>
      <c r="W13" s="291"/>
      <c r="X13" s="292"/>
      <c r="Y13" s="292"/>
      <c r="Z13" s="297"/>
      <c r="AA13" s="292"/>
    </row>
    <row r="14" spans="1:28" s="276" customFormat="1" x14ac:dyDescent="0.2">
      <c r="A14" s="290"/>
      <c r="B14" s="291"/>
      <c r="C14" s="292"/>
      <c r="D14" s="292"/>
      <c r="E14" s="292"/>
      <c r="F14" s="293"/>
      <c r="G14" s="293"/>
      <c r="H14" s="294"/>
      <c r="I14" s="294"/>
      <c r="J14" s="295"/>
      <c r="K14" s="293"/>
      <c r="L14" s="293"/>
      <c r="M14" s="293"/>
      <c r="N14" s="293"/>
      <c r="O14" s="293"/>
      <c r="P14" s="296"/>
      <c r="Q14" s="296"/>
      <c r="R14" s="297"/>
      <c r="S14" s="297"/>
      <c r="T14" s="292"/>
      <c r="U14" s="292"/>
      <c r="V14" s="291"/>
      <c r="W14" s="291"/>
      <c r="X14" s="292"/>
      <c r="Y14" s="292"/>
      <c r="Z14" s="297"/>
      <c r="AA14" s="292"/>
    </row>
    <row r="15" spans="1:28" s="276" customFormat="1" x14ac:dyDescent="0.2">
      <c r="A15" s="290"/>
      <c r="B15" s="291"/>
      <c r="C15" s="292"/>
      <c r="D15" s="292"/>
      <c r="E15" s="292"/>
      <c r="F15" s="293"/>
      <c r="G15" s="293"/>
      <c r="H15" s="294"/>
      <c r="I15" s="294"/>
      <c r="J15" s="295"/>
      <c r="K15" s="293"/>
      <c r="L15" s="293"/>
      <c r="M15" s="293"/>
      <c r="N15" s="293"/>
      <c r="O15" s="293"/>
      <c r="P15" s="296"/>
      <c r="Q15" s="296"/>
      <c r="R15" s="297"/>
      <c r="S15" s="297"/>
      <c r="T15" s="292"/>
      <c r="U15" s="292"/>
      <c r="V15" s="291"/>
      <c r="W15" s="291"/>
      <c r="X15" s="292"/>
      <c r="Y15" s="292"/>
      <c r="Z15" s="297"/>
      <c r="AA15" s="292"/>
    </row>
    <row r="16" spans="1:28" s="276" customFormat="1" x14ac:dyDescent="0.2">
      <c r="A16" s="290"/>
      <c r="B16" s="291"/>
      <c r="C16" s="292"/>
      <c r="D16" s="292"/>
      <c r="E16" s="292"/>
      <c r="F16" s="293"/>
      <c r="G16" s="293"/>
      <c r="H16" s="294"/>
      <c r="I16" s="294"/>
      <c r="J16" s="295"/>
      <c r="K16" s="293"/>
      <c r="L16" s="293"/>
      <c r="M16" s="293"/>
      <c r="N16" s="293"/>
      <c r="O16" s="293"/>
      <c r="P16" s="296"/>
      <c r="Q16" s="296"/>
      <c r="R16" s="297"/>
      <c r="S16" s="297"/>
      <c r="T16" s="292"/>
      <c r="U16" s="292"/>
      <c r="V16" s="291"/>
      <c r="W16" s="291"/>
      <c r="X16" s="292"/>
      <c r="Y16" s="292"/>
      <c r="Z16" s="297"/>
      <c r="AA16" s="292"/>
    </row>
    <row r="17" spans="1:27" x14ac:dyDescent="0.2">
      <c r="A17" s="290"/>
      <c r="B17" s="291"/>
      <c r="C17" s="292"/>
      <c r="D17" s="292"/>
      <c r="E17" s="292"/>
      <c r="F17" s="293"/>
      <c r="G17" s="293"/>
      <c r="H17" s="294"/>
      <c r="I17" s="294"/>
      <c r="J17" s="295"/>
      <c r="K17" s="293"/>
      <c r="L17" s="293"/>
      <c r="M17" s="293"/>
      <c r="N17" s="293"/>
      <c r="O17" s="293"/>
      <c r="P17" s="296"/>
      <c r="Q17" s="296"/>
      <c r="R17" s="297"/>
      <c r="S17" s="297"/>
      <c r="T17" s="292"/>
      <c r="U17" s="292"/>
      <c r="V17" s="291"/>
      <c r="W17" s="291"/>
      <c r="X17" s="292"/>
      <c r="Y17" s="292"/>
      <c r="Z17" s="297"/>
      <c r="AA17" s="292"/>
    </row>
    <row r="18" spans="1:27" s="282" customFormat="1" x14ac:dyDescent="0.2">
      <c r="A18" s="283">
        <v>900001</v>
      </c>
      <c r="B18" s="240" t="s">
        <v>112</v>
      </c>
      <c r="C18" s="240"/>
      <c r="D18" s="240"/>
      <c r="E18" s="240"/>
      <c r="F18" s="241">
        <f>SUM(F9:F17)</f>
        <v>0</v>
      </c>
      <c r="G18" s="241">
        <f>SUM(G9:G17)</f>
        <v>0</v>
      </c>
      <c r="H18" s="241">
        <f>SUM(H9:H17)</f>
        <v>0</v>
      </c>
      <c r="I18" s="241">
        <f>SUM(I9:I17)</f>
        <v>0</v>
      </c>
      <c r="J18" s="242"/>
      <c r="K18" s="241">
        <f>SUM(K9:K17)</f>
        <v>0</v>
      </c>
      <c r="L18" s="241">
        <f>SUM(L9:L17)</f>
        <v>0</v>
      </c>
      <c r="M18" s="241">
        <f>SUM(M9:M17)</f>
        <v>0</v>
      </c>
      <c r="N18" s="241">
        <f>SUM(N9:N17)</f>
        <v>0</v>
      </c>
      <c r="O18" s="241">
        <f>SUM(O9:O17)</f>
        <v>0</v>
      </c>
      <c r="P18" s="243"/>
      <c r="Q18" s="240"/>
      <c r="R18" s="240"/>
      <c r="S18" s="244"/>
      <c r="T18" s="240"/>
      <c r="U18" s="240"/>
      <c r="V18" s="240"/>
      <c r="W18" s="240"/>
      <c r="X18" s="240"/>
      <c r="Y18" s="240"/>
      <c r="Z18" s="240"/>
      <c r="AA18" s="240"/>
    </row>
    <row r="19" spans="1:27" s="282" customFormat="1" x14ac:dyDescent="0.2">
      <c r="A19" s="57"/>
      <c r="B19" s="84"/>
      <c r="C19" s="84"/>
      <c r="D19" s="84"/>
      <c r="E19" s="84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6"/>
      <c r="Q19" s="84"/>
      <c r="R19" s="84"/>
      <c r="S19" s="87"/>
      <c r="T19" s="84"/>
      <c r="U19" s="84"/>
      <c r="V19" s="84"/>
      <c r="W19" s="84"/>
      <c r="X19" s="84"/>
      <c r="Y19" s="84"/>
      <c r="Z19" s="84"/>
      <c r="AA19" s="84"/>
    </row>
    <row r="20" spans="1:27" s="282" customFormat="1" x14ac:dyDescent="0.2">
      <c r="A20" s="57"/>
      <c r="B20" s="84"/>
      <c r="C20" s="84"/>
      <c r="D20" s="84"/>
      <c r="E20" s="84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6"/>
      <c r="Q20" s="84"/>
      <c r="R20" s="84"/>
      <c r="S20" s="87"/>
      <c r="T20" s="84"/>
      <c r="U20" s="84"/>
      <c r="V20" s="84"/>
      <c r="W20" s="84"/>
      <c r="X20" s="84"/>
      <c r="Y20" s="84"/>
      <c r="Z20" s="84"/>
      <c r="AA20" s="84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zoomScaleNormal="100" zoomScaleSheetLayoutView="100" workbookViewId="0">
      <selection activeCell="C10" sqref="C10"/>
    </sheetView>
  </sheetViews>
  <sheetFormatPr baseColWidth="10" defaultColWidth="12.42578125" defaultRowHeight="11.25" x14ac:dyDescent="0.2"/>
  <cols>
    <col min="1" max="1" width="19.7109375" style="268" customWidth="1"/>
    <col min="2" max="2" width="50.7109375" style="268" customWidth="1"/>
    <col min="3" max="4" width="17.7109375" style="6" customWidth="1"/>
    <col min="5" max="16384" width="12.42578125" style="268"/>
  </cols>
  <sheetData>
    <row r="1" spans="1:4" x14ac:dyDescent="0.2">
      <c r="A1" s="69" t="s">
        <v>43</v>
      </c>
      <c r="B1" s="69"/>
      <c r="D1" s="7"/>
    </row>
    <row r="2" spans="1:4" x14ac:dyDescent="0.2">
      <c r="A2" s="69" t="s">
        <v>0</v>
      </c>
      <c r="B2" s="69"/>
    </row>
    <row r="3" spans="1:4" s="39" customFormat="1" x14ac:dyDescent="0.2">
      <c r="C3" s="70"/>
      <c r="D3" s="70"/>
    </row>
    <row r="4" spans="1:4" s="39" customFormat="1" x14ac:dyDescent="0.2">
      <c r="C4" s="70"/>
      <c r="D4" s="70"/>
    </row>
    <row r="5" spans="1:4" s="39" customFormat="1" ht="11.25" customHeight="1" x14ac:dyDescent="0.2">
      <c r="A5" s="59" t="s">
        <v>256</v>
      </c>
      <c r="B5" s="59"/>
      <c r="C5" s="40"/>
      <c r="D5" s="322" t="s">
        <v>282</v>
      </c>
    </row>
    <row r="6" spans="1:4" ht="11.25" customHeight="1" x14ac:dyDescent="0.2">
      <c r="A6" s="73"/>
      <c r="B6" s="73"/>
      <c r="C6" s="74"/>
      <c r="D6" s="89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59</v>
      </c>
    </row>
    <row r="8" spans="1:4" x14ac:dyDescent="0.2">
      <c r="A8" s="144" t="s">
        <v>487</v>
      </c>
      <c r="B8" s="144" t="s">
        <v>488</v>
      </c>
      <c r="C8" s="137">
        <v>13428467.34</v>
      </c>
      <c r="D8" s="126" t="s">
        <v>489</v>
      </c>
    </row>
    <row r="9" spans="1:4" x14ac:dyDescent="0.2">
      <c r="A9" s="144"/>
      <c r="B9" s="144"/>
      <c r="C9" s="137"/>
      <c r="D9" s="126"/>
    </row>
    <row r="10" spans="1:4" s="19" customFormat="1" x14ac:dyDescent="0.2">
      <c r="A10" s="146"/>
      <c r="B10" s="146" t="s">
        <v>259</v>
      </c>
      <c r="C10" s="138">
        <f>SUM(C8:C9)</f>
        <v>13428467.34</v>
      </c>
      <c r="D10" s="134"/>
    </row>
    <row r="11" spans="1:4" s="19" customFormat="1" x14ac:dyDescent="0.2">
      <c r="A11" s="147"/>
      <c r="B11" s="147"/>
      <c r="C11" s="26"/>
      <c r="D11" s="26"/>
    </row>
    <row r="12" spans="1:4" s="19" customFormat="1" x14ac:dyDescent="0.2">
      <c r="A12" s="147"/>
      <c r="B12" s="147"/>
      <c r="C12" s="26"/>
      <c r="D12" s="26"/>
    </row>
    <row r="13" spans="1:4" x14ac:dyDescent="0.2">
      <c r="A13" s="148"/>
      <c r="B13" s="148"/>
      <c r="C13" s="113"/>
      <c r="D13" s="113"/>
    </row>
    <row r="14" spans="1:4" ht="21.75" customHeight="1" x14ac:dyDescent="0.2">
      <c r="A14" s="59" t="s">
        <v>257</v>
      </c>
      <c r="B14" s="59"/>
      <c r="C14" s="272"/>
      <c r="D14" s="322" t="s">
        <v>113</v>
      </c>
    </row>
    <row r="15" spans="1:4" x14ac:dyDescent="0.2">
      <c r="A15" s="73"/>
      <c r="B15" s="73"/>
      <c r="C15" s="74"/>
      <c r="D15" s="89"/>
    </row>
    <row r="16" spans="1:4" ht="15" customHeight="1" x14ac:dyDescent="0.2">
      <c r="A16" s="15" t="s">
        <v>46</v>
      </c>
      <c r="B16" s="16" t="s">
        <v>47</v>
      </c>
      <c r="C16" s="17" t="s">
        <v>48</v>
      </c>
      <c r="D16" s="17" t="s">
        <v>59</v>
      </c>
    </row>
    <row r="17" spans="1:4" x14ac:dyDescent="0.2">
      <c r="A17" s="144"/>
      <c r="B17" s="144"/>
      <c r="C17" s="137"/>
      <c r="D17" s="126"/>
    </row>
    <row r="18" spans="1:4" x14ac:dyDescent="0.2">
      <c r="A18" s="144"/>
      <c r="B18" s="144"/>
      <c r="C18" s="137"/>
      <c r="D18" s="126"/>
    </row>
    <row r="19" spans="1:4" x14ac:dyDescent="0.2">
      <c r="A19" s="144"/>
      <c r="B19" s="144"/>
      <c r="C19" s="137"/>
      <c r="D19" s="126"/>
    </row>
    <row r="20" spans="1:4" x14ac:dyDescent="0.2">
      <c r="A20" s="144"/>
      <c r="B20" s="144"/>
      <c r="C20" s="137"/>
      <c r="D20" s="126"/>
    </row>
    <row r="21" spans="1:4" x14ac:dyDescent="0.2">
      <c r="A21" s="144"/>
      <c r="B21" s="144"/>
      <c r="C21" s="137"/>
      <c r="D21" s="126"/>
    </row>
    <row r="22" spans="1:4" x14ac:dyDescent="0.2">
      <c r="A22" s="144"/>
      <c r="B22" s="144"/>
      <c r="C22" s="137"/>
      <c r="D22" s="126"/>
    </row>
    <row r="23" spans="1:4" x14ac:dyDescent="0.2">
      <c r="A23" s="146"/>
      <c r="B23" s="146" t="s">
        <v>276</v>
      </c>
      <c r="C23" s="138">
        <f>SUM(C17:C22)</f>
        <v>0</v>
      </c>
      <c r="D23" s="134"/>
    </row>
    <row r="24" spans="1:4" x14ac:dyDescent="0.2">
      <c r="A24" s="148"/>
      <c r="B24" s="148"/>
      <c r="C24" s="113"/>
      <c r="D24" s="113"/>
    </row>
    <row r="25" spans="1:4" x14ac:dyDescent="0.2">
      <c r="A25" s="148"/>
      <c r="B25" s="148"/>
      <c r="C25" s="113"/>
      <c r="D25" s="113"/>
    </row>
    <row r="26" spans="1:4" x14ac:dyDescent="0.2">
      <c r="A26" s="148"/>
      <c r="B26" s="148"/>
      <c r="C26" s="113"/>
      <c r="D26" s="113"/>
    </row>
    <row r="27" spans="1:4" x14ac:dyDescent="0.2">
      <c r="A27" s="148"/>
      <c r="B27" s="148"/>
      <c r="C27" s="113"/>
      <c r="D27" s="113"/>
    </row>
    <row r="28" spans="1:4" x14ac:dyDescent="0.2">
      <c r="A28" s="148"/>
      <c r="B28" s="148"/>
      <c r="C28" s="113"/>
      <c r="D28" s="113"/>
    </row>
    <row r="29" spans="1:4" x14ac:dyDescent="0.2">
      <c r="A29" s="148"/>
      <c r="B29" s="148"/>
      <c r="C29" s="113"/>
      <c r="D29" s="113"/>
    </row>
    <row r="30" spans="1:4" x14ac:dyDescent="0.2">
      <c r="A30" s="148"/>
      <c r="B30" s="148"/>
      <c r="C30" s="113"/>
      <c r="D30" s="113"/>
    </row>
    <row r="31" spans="1:4" x14ac:dyDescent="0.2">
      <c r="A31" s="148"/>
      <c r="B31" s="148"/>
      <c r="C31" s="113"/>
      <c r="D31" s="113"/>
    </row>
    <row r="32" spans="1:4" x14ac:dyDescent="0.2">
      <c r="A32" s="148"/>
      <c r="B32" s="148"/>
      <c r="C32" s="113"/>
      <c r="D32" s="113"/>
    </row>
    <row r="33" spans="1:4" x14ac:dyDescent="0.2">
      <c r="A33" s="148"/>
      <c r="B33" s="148"/>
      <c r="C33" s="113"/>
      <c r="D33" s="113"/>
    </row>
    <row r="34" spans="1:4" x14ac:dyDescent="0.2">
      <c r="A34" s="148"/>
      <c r="B34" s="148"/>
      <c r="C34" s="113"/>
      <c r="D34" s="113"/>
    </row>
    <row r="35" spans="1:4" x14ac:dyDescent="0.2">
      <c r="A35" s="148"/>
      <c r="B35" s="148"/>
      <c r="C35" s="113"/>
      <c r="D35" s="113"/>
    </row>
    <row r="36" spans="1:4" x14ac:dyDescent="0.2">
      <c r="A36" s="148"/>
      <c r="B36" s="148"/>
      <c r="C36" s="113"/>
      <c r="D36" s="113"/>
    </row>
    <row r="37" spans="1:4" x14ac:dyDescent="0.2">
      <c r="A37" s="148"/>
      <c r="B37" s="148"/>
      <c r="C37" s="113"/>
      <c r="D37" s="113"/>
    </row>
    <row r="38" spans="1:4" x14ac:dyDescent="0.2">
      <c r="A38" s="148"/>
      <c r="B38" s="148"/>
      <c r="C38" s="113"/>
      <c r="D38" s="113"/>
    </row>
    <row r="39" spans="1:4" x14ac:dyDescent="0.2">
      <c r="A39" s="148"/>
      <c r="B39" s="148"/>
      <c r="C39" s="113"/>
      <c r="D39" s="113"/>
    </row>
    <row r="40" spans="1:4" x14ac:dyDescent="0.2">
      <c r="A40" s="148"/>
      <c r="B40" s="148"/>
      <c r="C40" s="113"/>
      <c r="D40" s="113"/>
    </row>
    <row r="49" spans="3:4" x14ac:dyDescent="0.2">
      <c r="C49" s="268"/>
      <c r="D49" s="268"/>
    </row>
    <row r="50" spans="3:4" x14ac:dyDescent="0.2">
      <c r="C50" s="268"/>
      <c r="D50" s="268"/>
    </row>
    <row r="51" spans="3:4" x14ac:dyDescent="0.2">
      <c r="C51" s="268"/>
      <c r="D51" s="268"/>
    </row>
    <row r="52" spans="3:4" x14ac:dyDescent="0.2">
      <c r="C52" s="268"/>
      <c r="D52" s="268"/>
    </row>
    <row r="53" spans="3:4" x14ac:dyDescent="0.2">
      <c r="C53" s="268"/>
      <c r="D53" s="268"/>
    </row>
    <row r="54" spans="3:4" x14ac:dyDescent="0.2">
      <c r="C54" s="268"/>
      <c r="D54" s="268"/>
    </row>
    <row r="55" spans="3:4" x14ac:dyDescent="0.2">
      <c r="C55" s="268"/>
      <c r="D55" s="268"/>
    </row>
    <row r="56" spans="3:4" x14ac:dyDescent="0.2">
      <c r="C56" s="268"/>
      <c r="D56" s="268"/>
    </row>
    <row r="57" spans="3:4" x14ac:dyDescent="0.2">
      <c r="C57" s="268"/>
      <c r="D57" s="268"/>
    </row>
    <row r="58" spans="3:4" x14ac:dyDescent="0.2">
      <c r="C58" s="268"/>
      <c r="D58" s="268"/>
    </row>
    <row r="59" spans="3:4" x14ac:dyDescent="0.2">
      <c r="C59" s="268"/>
      <c r="D59" s="268"/>
    </row>
    <row r="60" spans="3:4" x14ac:dyDescent="0.2">
      <c r="C60" s="268"/>
      <c r="D60" s="268"/>
    </row>
    <row r="61" spans="3:4" x14ac:dyDescent="0.2">
      <c r="C61" s="268"/>
      <c r="D61" s="268"/>
    </row>
    <row r="62" spans="3:4" x14ac:dyDescent="0.2">
      <c r="C62" s="268"/>
      <c r="D62" s="268"/>
    </row>
    <row r="63" spans="3:4" x14ac:dyDescent="0.2">
      <c r="C63" s="268"/>
      <c r="D63" s="268"/>
    </row>
    <row r="64" spans="3:4" x14ac:dyDescent="0.2">
      <c r="C64" s="268"/>
      <c r="D64" s="268"/>
    </row>
    <row r="65" spans="3:4" x14ac:dyDescent="0.2">
      <c r="C65" s="268"/>
      <c r="D65" s="268"/>
    </row>
    <row r="66" spans="3:4" x14ac:dyDescent="0.2">
      <c r="C66" s="268"/>
      <c r="D66" s="268"/>
    </row>
    <row r="67" spans="3:4" x14ac:dyDescent="0.2">
      <c r="C67" s="268"/>
      <c r="D67" s="268"/>
    </row>
    <row r="68" spans="3:4" x14ac:dyDescent="0.2">
      <c r="C68" s="268"/>
      <c r="D68" s="268"/>
    </row>
    <row r="69" spans="3:4" x14ac:dyDescent="0.2">
      <c r="C69" s="268"/>
      <c r="D69" s="268"/>
    </row>
    <row r="70" spans="3:4" x14ac:dyDescent="0.2">
      <c r="C70" s="268"/>
      <c r="D70" s="268"/>
    </row>
    <row r="71" spans="3:4" x14ac:dyDescent="0.2">
      <c r="C71" s="268"/>
      <c r="D71" s="268"/>
    </row>
    <row r="72" spans="3:4" x14ac:dyDescent="0.2">
      <c r="C72" s="268"/>
      <c r="D72" s="268"/>
    </row>
    <row r="73" spans="3:4" x14ac:dyDescent="0.2">
      <c r="C73" s="268"/>
      <c r="D73" s="268"/>
    </row>
    <row r="74" spans="3:4" x14ac:dyDescent="0.2">
      <c r="C74" s="268"/>
      <c r="D74" s="268"/>
    </row>
    <row r="75" spans="3:4" x14ac:dyDescent="0.2">
      <c r="C75" s="268"/>
      <c r="D75" s="268"/>
    </row>
    <row r="76" spans="3:4" x14ac:dyDescent="0.2">
      <c r="C76" s="268"/>
      <c r="D76" s="268"/>
    </row>
    <row r="77" spans="3:4" x14ac:dyDescent="0.2">
      <c r="C77" s="268"/>
      <c r="D77" s="268"/>
    </row>
    <row r="78" spans="3:4" x14ac:dyDescent="0.2">
      <c r="C78" s="268"/>
      <c r="D78" s="268"/>
    </row>
    <row r="79" spans="3:4" x14ac:dyDescent="0.2">
      <c r="C79" s="268"/>
      <c r="D79" s="268"/>
    </row>
    <row r="80" spans="3:4" x14ac:dyDescent="0.2">
      <c r="C80" s="268"/>
      <c r="D80" s="268"/>
    </row>
    <row r="81" spans="3:4" x14ac:dyDescent="0.2">
      <c r="C81" s="268"/>
      <c r="D81" s="268"/>
    </row>
    <row r="82" spans="3:4" x14ac:dyDescent="0.2">
      <c r="C82" s="268"/>
      <c r="D82" s="268"/>
    </row>
    <row r="83" spans="3:4" x14ac:dyDescent="0.2">
      <c r="C83" s="268"/>
      <c r="D83" s="268"/>
    </row>
    <row r="84" spans="3:4" x14ac:dyDescent="0.2">
      <c r="C84" s="268"/>
      <c r="D84" s="268"/>
    </row>
    <row r="85" spans="3:4" x14ac:dyDescent="0.2">
      <c r="C85" s="268"/>
      <c r="D85" s="268"/>
    </row>
    <row r="86" spans="3:4" x14ac:dyDescent="0.2">
      <c r="C86" s="268"/>
      <c r="D86" s="268"/>
    </row>
    <row r="87" spans="3:4" x14ac:dyDescent="0.2">
      <c r="C87" s="268"/>
      <c r="D87" s="268"/>
    </row>
    <row r="88" spans="3:4" x14ac:dyDescent="0.2">
      <c r="C88" s="268"/>
      <c r="D88" s="268"/>
    </row>
    <row r="89" spans="3:4" x14ac:dyDescent="0.2">
      <c r="C89" s="268"/>
      <c r="D89" s="268"/>
    </row>
    <row r="90" spans="3:4" x14ac:dyDescent="0.2">
      <c r="C90" s="268"/>
      <c r="D90" s="268"/>
    </row>
    <row r="91" spans="3:4" x14ac:dyDescent="0.2">
      <c r="C91" s="268"/>
      <c r="D91" s="268"/>
    </row>
    <row r="92" spans="3:4" x14ac:dyDescent="0.2">
      <c r="C92" s="268"/>
      <c r="D92" s="268"/>
    </row>
    <row r="93" spans="3:4" x14ac:dyDescent="0.2">
      <c r="C93" s="268"/>
      <c r="D93" s="268"/>
    </row>
    <row r="94" spans="3:4" x14ac:dyDescent="0.2">
      <c r="C94" s="268"/>
      <c r="D94" s="268"/>
    </row>
    <row r="95" spans="3:4" x14ac:dyDescent="0.2">
      <c r="C95" s="268"/>
      <c r="D95" s="268"/>
    </row>
    <row r="96" spans="3:4" x14ac:dyDescent="0.2">
      <c r="C96" s="268"/>
      <c r="D96" s="268"/>
    </row>
    <row r="97" spans="3:4" x14ac:dyDescent="0.2">
      <c r="C97" s="268"/>
      <c r="D97" s="268"/>
    </row>
    <row r="98" spans="3:4" x14ac:dyDescent="0.2">
      <c r="C98" s="268"/>
      <c r="D98" s="268"/>
    </row>
    <row r="99" spans="3:4" x14ac:dyDescent="0.2">
      <c r="C99" s="268"/>
      <c r="D99" s="268"/>
    </row>
    <row r="100" spans="3:4" x14ac:dyDescent="0.2">
      <c r="C100" s="268"/>
      <c r="D100" s="268"/>
    </row>
    <row r="101" spans="3:4" x14ac:dyDescent="0.2">
      <c r="C101" s="268"/>
      <c r="D101" s="268"/>
    </row>
    <row r="102" spans="3:4" x14ac:dyDescent="0.2">
      <c r="C102" s="268"/>
      <c r="D102" s="268"/>
    </row>
    <row r="103" spans="3:4" x14ac:dyDescent="0.2">
      <c r="C103" s="268"/>
      <c r="D103" s="268"/>
    </row>
    <row r="104" spans="3:4" x14ac:dyDescent="0.2">
      <c r="C104" s="268"/>
      <c r="D104" s="268"/>
    </row>
    <row r="105" spans="3:4" x14ac:dyDescent="0.2">
      <c r="C105" s="268"/>
      <c r="D105" s="268"/>
    </row>
    <row r="106" spans="3:4" x14ac:dyDescent="0.2">
      <c r="C106" s="268"/>
      <c r="D106" s="268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Normal="100" zoomScaleSheetLayoutView="100" workbookViewId="0">
      <selection activeCell="C11" sqref="C11"/>
    </sheetView>
  </sheetViews>
  <sheetFormatPr baseColWidth="10" defaultRowHeight="11.25" x14ac:dyDescent="0.2"/>
  <cols>
    <col min="1" max="1" width="20.7109375" style="268" customWidth="1"/>
    <col min="2" max="2" width="50.7109375" style="268" customWidth="1"/>
    <col min="3" max="3" width="17.7109375" style="9" customWidth="1"/>
    <col min="4" max="5" width="17.7109375" style="268" customWidth="1"/>
    <col min="6" max="6" width="11.42578125" style="268" customWidth="1"/>
    <col min="7" max="16384" width="11.42578125" style="268"/>
  </cols>
  <sheetData>
    <row r="1" spans="1:5" x14ac:dyDescent="0.2">
      <c r="A1" s="69" t="s">
        <v>43</v>
      </c>
      <c r="B1" s="69"/>
      <c r="C1" s="6"/>
      <c r="E1" s="7"/>
    </row>
    <row r="2" spans="1:5" x14ac:dyDescent="0.2">
      <c r="A2" s="69" t="s">
        <v>0</v>
      </c>
      <c r="B2" s="69"/>
      <c r="C2" s="6"/>
    </row>
    <row r="3" spans="1:5" x14ac:dyDescent="0.2">
      <c r="A3" s="39"/>
      <c r="B3" s="39"/>
      <c r="C3" s="70"/>
      <c r="D3" s="39"/>
      <c r="E3" s="39"/>
    </row>
    <row r="4" spans="1:5" x14ac:dyDescent="0.2">
      <c r="A4" s="39"/>
      <c r="B4" s="39"/>
      <c r="C4" s="70"/>
      <c r="D4" s="39"/>
      <c r="E4" s="39"/>
    </row>
    <row r="5" spans="1:5" ht="11.25" customHeight="1" x14ac:dyDescent="0.2">
      <c r="A5" s="59" t="s">
        <v>640</v>
      </c>
      <c r="B5" s="59"/>
      <c r="C5" s="70"/>
      <c r="E5" s="324" t="s">
        <v>641</v>
      </c>
    </row>
    <row r="6" spans="1:5" ht="11.25" customHeight="1" x14ac:dyDescent="0.2">
      <c r="A6" s="73"/>
      <c r="B6" s="73"/>
      <c r="C6" s="74"/>
      <c r="D6" s="73"/>
      <c r="E6" s="89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365" t="s">
        <v>89</v>
      </c>
      <c r="E7" s="17" t="s">
        <v>59</v>
      </c>
    </row>
    <row r="8" spans="1:5" x14ac:dyDescent="0.2">
      <c r="A8" s="366" t="s">
        <v>642</v>
      </c>
      <c r="B8" s="366" t="s">
        <v>643</v>
      </c>
      <c r="C8" s="367">
        <v>258.32</v>
      </c>
      <c r="D8" s="46" t="s">
        <v>489</v>
      </c>
      <c r="E8" s="46"/>
    </row>
    <row r="9" spans="1:5" x14ac:dyDescent="0.2">
      <c r="A9" s="366" t="s">
        <v>644</v>
      </c>
      <c r="B9" s="366" t="s">
        <v>30</v>
      </c>
      <c r="C9" s="367">
        <v>33531.82</v>
      </c>
      <c r="D9" s="46" t="s">
        <v>489</v>
      </c>
      <c r="E9" s="46"/>
    </row>
    <row r="10" spans="1:5" x14ac:dyDescent="0.2">
      <c r="A10" s="366"/>
      <c r="B10" s="366"/>
      <c r="C10" s="367"/>
      <c r="D10" s="46"/>
      <c r="E10" s="46"/>
    </row>
    <row r="11" spans="1:5" x14ac:dyDescent="0.2">
      <c r="A11" s="368"/>
      <c r="B11" s="146" t="s">
        <v>645</v>
      </c>
      <c r="C11" s="28">
        <f>SUM(C8:C10)</f>
        <v>33790.14</v>
      </c>
      <c r="D11" s="369"/>
      <c r="E11" s="369"/>
    </row>
    <row r="14" spans="1:5" ht="21.75" customHeight="1" x14ac:dyDescent="0.2"/>
    <row r="16" spans="1:5" ht="15" customHeight="1" x14ac:dyDescent="0.2"/>
    <row r="17" spans="3:3" x14ac:dyDescent="0.2">
      <c r="C17" s="268"/>
    </row>
    <row r="18" spans="3:3" x14ac:dyDescent="0.2">
      <c r="C18" s="268"/>
    </row>
    <row r="19" spans="3:3" x14ac:dyDescent="0.2">
      <c r="C19" s="268"/>
    </row>
    <row r="20" spans="3:3" x14ac:dyDescent="0.2">
      <c r="C20" s="268"/>
    </row>
    <row r="21" spans="3:3" x14ac:dyDescent="0.2">
      <c r="C21" s="268"/>
    </row>
    <row r="22" spans="3:3" x14ac:dyDescent="0.2">
      <c r="C22" s="268"/>
    </row>
    <row r="23" spans="3:3" x14ac:dyDescent="0.2">
      <c r="C23" s="268"/>
    </row>
    <row r="24" spans="3:3" x14ac:dyDescent="0.2">
      <c r="C24" s="268"/>
    </row>
    <row r="25" spans="3:3" x14ac:dyDescent="0.2">
      <c r="C25" s="268"/>
    </row>
    <row r="26" spans="3:3" x14ac:dyDescent="0.2">
      <c r="C26" s="268"/>
    </row>
    <row r="27" spans="3:3" x14ac:dyDescent="0.2">
      <c r="C27" s="268"/>
    </row>
    <row r="28" spans="3:3" x14ac:dyDescent="0.2">
      <c r="C28" s="268"/>
    </row>
    <row r="29" spans="3:3" x14ac:dyDescent="0.2">
      <c r="C29" s="268"/>
    </row>
    <row r="30" spans="3:3" x14ac:dyDescent="0.2">
      <c r="C30" s="268"/>
    </row>
    <row r="31" spans="3:3" x14ac:dyDescent="0.2">
      <c r="C31" s="268"/>
    </row>
    <row r="32" spans="3:3" x14ac:dyDescent="0.2">
      <c r="C32" s="268"/>
    </row>
    <row r="33" spans="3:3" x14ac:dyDescent="0.2">
      <c r="C33" s="268"/>
    </row>
    <row r="34" spans="3:3" x14ac:dyDescent="0.2">
      <c r="C34" s="268"/>
    </row>
    <row r="35" spans="3:3" x14ac:dyDescent="0.2">
      <c r="C35" s="268"/>
    </row>
    <row r="36" spans="3:3" x14ac:dyDescent="0.2">
      <c r="C36" s="268"/>
    </row>
    <row r="37" spans="3:3" x14ac:dyDescent="0.2">
      <c r="C37" s="268"/>
    </row>
    <row r="38" spans="3:3" x14ac:dyDescent="0.2">
      <c r="C38" s="268"/>
    </row>
    <row r="39" spans="3:3" x14ac:dyDescent="0.2">
      <c r="C39" s="268"/>
    </row>
    <row r="40" spans="3:3" x14ac:dyDescent="0.2">
      <c r="C40" s="268"/>
    </row>
    <row r="41" spans="3:3" x14ac:dyDescent="0.2">
      <c r="C41" s="268"/>
    </row>
    <row r="42" spans="3:3" x14ac:dyDescent="0.2">
      <c r="C42" s="268"/>
    </row>
    <row r="43" spans="3:3" x14ac:dyDescent="0.2">
      <c r="C43" s="268"/>
    </row>
    <row r="44" spans="3:3" x14ac:dyDescent="0.2">
      <c r="C44" s="268"/>
    </row>
    <row r="45" spans="3:3" x14ac:dyDescent="0.2">
      <c r="C45" s="268"/>
    </row>
    <row r="46" spans="3:3" x14ac:dyDescent="0.2">
      <c r="C46" s="268"/>
    </row>
    <row r="47" spans="3:3" x14ac:dyDescent="0.2">
      <c r="C47" s="268"/>
    </row>
    <row r="48" spans="3:3" x14ac:dyDescent="0.2">
      <c r="C48" s="268"/>
    </row>
    <row r="49" s="268" customFormat="1" x14ac:dyDescent="0.2"/>
    <row r="50" s="268" customFormat="1" x14ac:dyDescent="0.2"/>
    <row r="51" s="268" customFormat="1" x14ac:dyDescent="0.2"/>
    <row r="52" s="268" customFormat="1" x14ac:dyDescent="0.2"/>
    <row r="53" s="268" customFormat="1" x14ac:dyDescent="0.2"/>
    <row r="54" s="268" customFormat="1" x14ac:dyDescent="0.2"/>
    <row r="55" s="268" customFormat="1" x14ac:dyDescent="0.2"/>
    <row r="56" s="268" customFormat="1" x14ac:dyDescent="0.2"/>
    <row r="57" s="268" customFormat="1" x14ac:dyDescent="0.2"/>
    <row r="58" s="268" customFormat="1" x14ac:dyDescent="0.2"/>
    <row r="59" s="268" customFormat="1" x14ac:dyDescent="0.2"/>
    <row r="60" s="268" customFormat="1" x14ac:dyDescent="0.2"/>
    <row r="61" s="268" customFormat="1" x14ac:dyDescent="0.2"/>
    <row r="62" s="268" customFormat="1" x14ac:dyDescent="0.2"/>
    <row r="63" s="268" customFormat="1" x14ac:dyDescent="0.2"/>
    <row r="64" s="268" customFormat="1" x14ac:dyDescent="0.2"/>
    <row r="65" s="268" customFormat="1" x14ac:dyDescent="0.2"/>
    <row r="66" s="268" customFormat="1" x14ac:dyDescent="0.2"/>
    <row r="67" s="268" customFormat="1" x14ac:dyDescent="0.2"/>
    <row r="68" s="268" customFormat="1" x14ac:dyDescent="0.2"/>
    <row r="69" s="268" customFormat="1" x14ac:dyDescent="0.2"/>
    <row r="70" s="268" customFormat="1" x14ac:dyDescent="0.2"/>
    <row r="71" s="268" customFormat="1" x14ac:dyDescent="0.2"/>
    <row r="72" s="268" customFormat="1" x14ac:dyDescent="0.2"/>
    <row r="73" s="268" customFormat="1" x14ac:dyDescent="0.2"/>
    <row r="74" s="268" customFormat="1" x14ac:dyDescent="0.2"/>
    <row r="75" s="268" customFormat="1" x14ac:dyDescent="0.2"/>
    <row r="76" s="268" customFormat="1" x14ac:dyDescent="0.2"/>
    <row r="77" s="268" customFormat="1" x14ac:dyDescent="0.2"/>
    <row r="78" s="268" customFormat="1" x14ac:dyDescent="0.2"/>
    <row r="79" s="268" customFormat="1" x14ac:dyDescent="0.2"/>
    <row r="80" s="268" customFormat="1" x14ac:dyDescent="0.2"/>
    <row r="81" s="268" customFormat="1" x14ac:dyDescent="0.2"/>
    <row r="82" s="268" customFormat="1" x14ac:dyDescent="0.2"/>
    <row r="83" s="268" customFormat="1" x14ac:dyDescent="0.2"/>
    <row r="84" s="268" customFormat="1" x14ac:dyDescent="0.2"/>
    <row r="85" s="268" customFormat="1" x14ac:dyDescent="0.2"/>
    <row r="86" s="268" customFormat="1" x14ac:dyDescent="0.2"/>
    <row r="87" s="268" customFormat="1" x14ac:dyDescent="0.2"/>
    <row r="88" s="268" customFormat="1" x14ac:dyDescent="0.2"/>
    <row r="89" s="268" customFormat="1" x14ac:dyDescent="0.2"/>
    <row r="90" s="268" customFormat="1" x14ac:dyDescent="0.2"/>
    <row r="91" s="268" customFormat="1" x14ac:dyDescent="0.2"/>
    <row r="92" s="268" customFormat="1" x14ac:dyDescent="0.2"/>
    <row r="93" s="268" customFormat="1" x14ac:dyDescent="0.2"/>
    <row r="94" s="268" customFormat="1" x14ac:dyDescent="0.2"/>
    <row r="95" s="268" customFormat="1" x14ac:dyDescent="0.2"/>
    <row r="96" s="268" customFormat="1" x14ac:dyDescent="0.2"/>
    <row r="97" s="268" customFormat="1" x14ac:dyDescent="0.2"/>
    <row r="98" s="268" customFormat="1" x14ac:dyDescent="0.2"/>
    <row r="99" s="268" customFormat="1" x14ac:dyDescent="0.2"/>
    <row r="100" s="268" customFormat="1" x14ac:dyDescent="0.2"/>
    <row r="101" s="268" customFormat="1" x14ac:dyDescent="0.2"/>
    <row r="102" s="268" customFormat="1" x14ac:dyDescent="0.2"/>
    <row r="103" s="268" customFormat="1" x14ac:dyDescent="0.2"/>
    <row r="104" s="268" customFormat="1" x14ac:dyDescent="0.2"/>
    <row r="105" s="268" customFormat="1" x14ac:dyDescent="0.2"/>
    <row r="106" s="268" customFormat="1" x14ac:dyDescent="0.2"/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opLeftCell="A69" zoomScaleNormal="100" zoomScaleSheetLayoutView="100" workbookViewId="0">
      <selection activeCell="C76" sqref="C76"/>
    </sheetView>
  </sheetViews>
  <sheetFormatPr baseColWidth="10" defaultRowHeight="11.25" x14ac:dyDescent="0.2"/>
  <cols>
    <col min="1" max="1" width="20.7109375" style="148" customWidth="1"/>
    <col min="2" max="2" width="50.7109375" style="148" customWidth="1"/>
    <col min="3" max="3" width="17.7109375" style="113" customWidth="1"/>
    <col min="4" max="4" width="17.7109375" style="188" customWidth="1"/>
    <col min="5" max="5" width="17.7109375" style="189" customWidth="1"/>
    <col min="6" max="8" width="11.42578125" style="148"/>
    <col min="9" max="16384" width="11.42578125" style="268"/>
  </cols>
  <sheetData>
    <row r="1" spans="1:8" s="39" customFormat="1" ht="11.25" customHeight="1" x14ac:dyDescent="0.2">
      <c r="A1" s="69" t="s">
        <v>43</v>
      </c>
      <c r="B1" s="69"/>
      <c r="C1" s="70"/>
      <c r="D1" s="90"/>
      <c r="E1" s="7"/>
    </row>
    <row r="2" spans="1:8" s="39" customFormat="1" ht="11.25" customHeight="1" x14ac:dyDescent="0.2">
      <c r="A2" s="69" t="s">
        <v>0</v>
      </c>
      <c r="B2" s="69"/>
      <c r="C2" s="70"/>
      <c r="D2" s="90"/>
      <c r="E2" s="91"/>
    </row>
    <row r="3" spans="1:8" s="39" customFormat="1" ht="10.5" customHeight="1" x14ac:dyDescent="0.2">
      <c r="C3" s="70"/>
      <c r="D3" s="90"/>
      <c r="E3" s="91"/>
    </row>
    <row r="4" spans="1:8" s="39" customFormat="1" ht="10.5" customHeight="1" x14ac:dyDescent="0.2">
      <c r="C4" s="70"/>
      <c r="D4" s="90"/>
      <c r="E4" s="91"/>
    </row>
    <row r="5" spans="1:8" s="39" customFormat="1" ht="11.25" customHeight="1" x14ac:dyDescent="0.2">
      <c r="A5" s="10" t="s">
        <v>207</v>
      </c>
      <c r="B5" s="10"/>
      <c r="C5" s="70"/>
      <c r="D5" s="92"/>
      <c r="E5" s="93" t="s">
        <v>281</v>
      </c>
    </row>
    <row r="6" spans="1:8" ht="11.25" customHeight="1" x14ac:dyDescent="0.2">
      <c r="A6" s="13"/>
      <c r="B6" s="13"/>
      <c r="C6" s="4"/>
      <c r="D6" s="94"/>
      <c r="E6" s="3"/>
      <c r="F6" s="268"/>
      <c r="G6" s="268"/>
      <c r="H6" s="268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00" t="s">
        <v>114</v>
      </c>
      <c r="E7" s="95" t="s">
        <v>115</v>
      </c>
      <c r="F7" s="268"/>
      <c r="G7" s="268"/>
      <c r="H7" s="268"/>
    </row>
    <row r="8" spans="1:8" x14ac:dyDescent="0.2">
      <c r="A8" s="144" t="s">
        <v>743</v>
      </c>
      <c r="B8" s="144" t="s">
        <v>744</v>
      </c>
      <c r="C8" s="159">
        <v>37800.76</v>
      </c>
      <c r="D8" s="190">
        <v>2.7765400000000001E-3</v>
      </c>
      <c r="E8" s="191" t="s">
        <v>490</v>
      </c>
    </row>
    <row r="9" spans="1:8" x14ac:dyDescent="0.2">
      <c r="A9" s="144" t="s">
        <v>745</v>
      </c>
      <c r="B9" s="144" t="s">
        <v>746</v>
      </c>
      <c r="C9" s="159">
        <v>109037.95</v>
      </c>
      <c r="D9" s="190">
        <v>8.0090400000000003E-3</v>
      </c>
      <c r="E9" s="191" t="s">
        <v>490</v>
      </c>
    </row>
    <row r="10" spans="1:8" x14ac:dyDescent="0.2">
      <c r="A10" s="144" t="s">
        <v>747</v>
      </c>
      <c r="B10" s="144" t="s">
        <v>343</v>
      </c>
      <c r="C10" s="159">
        <v>12753.4</v>
      </c>
      <c r="D10" s="190">
        <v>9.3676000000000002E-4</v>
      </c>
      <c r="E10" s="191" t="s">
        <v>490</v>
      </c>
    </row>
    <row r="11" spans="1:8" x14ac:dyDescent="0.2">
      <c r="A11" s="144" t="s">
        <v>748</v>
      </c>
      <c r="B11" s="144" t="s">
        <v>345</v>
      </c>
      <c r="C11" s="159">
        <v>185</v>
      </c>
      <c r="D11" s="190">
        <v>1.359E-5</v>
      </c>
      <c r="E11" s="191" t="s">
        <v>490</v>
      </c>
    </row>
    <row r="12" spans="1:8" x14ac:dyDescent="0.2">
      <c r="A12" s="144" t="s">
        <v>749</v>
      </c>
      <c r="B12" s="144" t="s">
        <v>346</v>
      </c>
      <c r="C12" s="159">
        <v>589118.35</v>
      </c>
      <c r="D12" s="190">
        <v>4.3271860000000002E-2</v>
      </c>
      <c r="E12" s="191" t="s">
        <v>490</v>
      </c>
    </row>
    <row r="13" spans="1:8" x14ac:dyDescent="0.2">
      <c r="A13" s="144" t="s">
        <v>750</v>
      </c>
      <c r="B13" s="144" t="s">
        <v>751</v>
      </c>
      <c r="C13" s="159">
        <v>1915.52</v>
      </c>
      <c r="D13" s="190">
        <v>1.407E-4</v>
      </c>
      <c r="E13" s="191" t="s">
        <v>490</v>
      </c>
    </row>
    <row r="14" spans="1:8" x14ac:dyDescent="0.2">
      <c r="A14" s="144" t="s">
        <v>752</v>
      </c>
      <c r="B14" s="144" t="s">
        <v>350</v>
      </c>
      <c r="C14" s="159">
        <v>8000</v>
      </c>
      <c r="D14" s="190">
        <v>5.8761999999999996E-4</v>
      </c>
      <c r="E14" s="191" t="s">
        <v>490</v>
      </c>
    </row>
    <row r="15" spans="1:8" x14ac:dyDescent="0.2">
      <c r="A15" s="144" t="s">
        <v>753</v>
      </c>
      <c r="B15" s="144" t="s">
        <v>352</v>
      </c>
      <c r="C15" s="159">
        <v>10971.64</v>
      </c>
      <c r="D15" s="190">
        <v>8.0588999999999997E-4</v>
      </c>
      <c r="E15" s="191" t="s">
        <v>490</v>
      </c>
    </row>
    <row r="16" spans="1:8" x14ac:dyDescent="0.2">
      <c r="A16" s="144" t="s">
        <v>754</v>
      </c>
      <c r="B16" s="144" t="s">
        <v>755</v>
      </c>
      <c r="C16" s="159">
        <v>4991.1000000000004</v>
      </c>
      <c r="D16" s="190">
        <v>3.6661000000000002E-4</v>
      </c>
      <c r="E16" s="191" t="s">
        <v>490</v>
      </c>
    </row>
    <row r="17" spans="1:5" x14ac:dyDescent="0.2">
      <c r="A17" s="144" t="s">
        <v>756</v>
      </c>
      <c r="B17" s="144" t="s">
        <v>757</v>
      </c>
      <c r="C17" s="159">
        <v>208.44</v>
      </c>
      <c r="D17" s="190">
        <v>1.5310000000000001E-5</v>
      </c>
      <c r="E17" s="191" t="s">
        <v>490</v>
      </c>
    </row>
    <row r="18" spans="1:5" x14ac:dyDescent="0.2">
      <c r="A18" s="144" t="s">
        <v>758</v>
      </c>
      <c r="B18" s="144" t="s">
        <v>358</v>
      </c>
      <c r="C18" s="159">
        <v>65615.759999999995</v>
      </c>
      <c r="D18" s="190">
        <v>4.8196000000000003E-3</v>
      </c>
      <c r="E18" s="191" t="s">
        <v>490</v>
      </c>
    </row>
    <row r="19" spans="1:5" x14ac:dyDescent="0.2">
      <c r="A19" s="144" t="s">
        <v>759</v>
      </c>
      <c r="B19" s="144" t="s">
        <v>360</v>
      </c>
      <c r="C19" s="159">
        <v>12623.48</v>
      </c>
      <c r="D19" s="190">
        <v>9.2721999999999998E-4</v>
      </c>
      <c r="E19" s="191" t="s">
        <v>490</v>
      </c>
    </row>
    <row r="20" spans="1:5" x14ac:dyDescent="0.2">
      <c r="A20" s="144" t="s">
        <v>760</v>
      </c>
      <c r="B20" s="144" t="s">
        <v>362</v>
      </c>
      <c r="C20" s="159">
        <v>9506.39</v>
      </c>
      <c r="D20" s="190">
        <v>6.9826000000000003E-4</v>
      </c>
      <c r="E20" s="191" t="s">
        <v>490</v>
      </c>
    </row>
    <row r="21" spans="1:5" x14ac:dyDescent="0.2">
      <c r="A21" s="144" t="s">
        <v>761</v>
      </c>
      <c r="B21" s="144" t="s">
        <v>364</v>
      </c>
      <c r="C21" s="159">
        <v>55434.93</v>
      </c>
      <c r="D21" s="190">
        <v>4.0718000000000004E-3</v>
      </c>
      <c r="E21" s="191" t="s">
        <v>490</v>
      </c>
    </row>
    <row r="22" spans="1:5" x14ac:dyDescent="0.2">
      <c r="A22" s="144" t="s">
        <v>762</v>
      </c>
      <c r="B22" s="144" t="s">
        <v>366</v>
      </c>
      <c r="C22" s="159">
        <v>75400</v>
      </c>
      <c r="D22" s="190">
        <v>5.5382699999999997E-3</v>
      </c>
      <c r="E22" s="191" t="s">
        <v>490</v>
      </c>
    </row>
    <row r="23" spans="1:5" x14ac:dyDescent="0.2">
      <c r="A23" s="144" t="s">
        <v>763</v>
      </c>
      <c r="B23" s="144" t="s">
        <v>368</v>
      </c>
      <c r="C23" s="159">
        <v>489.3</v>
      </c>
      <c r="D23" s="190">
        <v>3.5939999999999998E-5</v>
      </c>
      <c r="E23" s="191" t="s">
        <v>490</v>
      </c>
    </row>
    <row r="24" spans="1:5" x14ac:dyDescent="0.2">
      <c r="A24" s="144" t="s">
        <v>764</v>
      </c>
      <c r="B24" s="144" t="s">
        <v>765</v>
      </c>
      <c r="C24" s="159">
        <v>10116</v>
      </c>
      <c r="D24" s="190">
        <v>7.4304000000000004E-4</v>
      </c>
      <c r="E24" s="191" t="s">
        <v>490</v>
      </c>
    </row>
    <row r="25" spans="1:5" x14ac:dyDescent="0.2">
      <c r="A25" s="144" t="s">
        <v>766</v>
      </c>
      <c r="B25" s="144" t="s">
        <v>767</v>
      </c>
      <c r="C25" s="159">
        <v>7150.5</v>
      </c>
      <c r="D25" s="190">
        <v>5.2521999999999996E-4</v>
      </c>
      <c r="E25" s="191" t="s">
        <v>490</v>
      </c>
    </row>
    <row r="26" spans="1:5" x14ac:dyDescent="0.2">
      <c r="A26" s="144" t="s">
        <v>768</v>
      </c>
      <c r="B26" s="144" t="s">
        <v>374</v>
      </c>
      <c r="C26" s="159">
        <v>370.57</v>
      </c>
      <c r="D26" s="190">
        <v>2.722E-5</v>
      </c>
      <c r="E26" s="191" t="s">
        <v>490</v>
      </c>
    </row>
    <row r="27" spans="1:5" x14ac:dyDescent="0.2">
      <c r="A27" s="144" t="s">
        <v>769</v>
      </c>
      <c r="B27" s="144" t="s">
        <v>376</v>
      </c>
      <c r="C27" s="159">
        <v>264546.23</v>
      </c>
      <c r="D27" s="190">
        <v>1.9431420000000001E-2</v>
      </c>
      <c r="E27" s="191" t="s">
        <v>490</v>
      </c>
    </row>
    <row r="28" spans="1:5" x14ac:dyDescent="0.2">
      <c r="A28" s="144" t="s">
        <v>770</v>
      </c>
      <c r="B28" s="144" t="s">
        <v>378</v>
      </c>
      <c r="C28" s="159">
        <v>67711.789999999994</v>
      </c>
      <c r="D28" s="190">
        <v>4.9735600000000001E-3</v>
      </c>
      <c r="E28" s="191" t="s">
        <v>490</v>
      </c>
    </row>
    <row r="29" spans="1:5" x14ac:dyDescent="0.2">
      <c r="A29" s="144" t="s">
        <v>771</v>
      </c>
      <c r="B29" s="144" t="s">
        <v>772</v>
      </c>
      <c r="C29" s="159">
        <v>849.05</v>
      </c>
      <c r="D29" s="190">
        <v>6.2360000000000006E-5</v>
      </c>
      <c r="E29" s="191" t="s">
        <v>490</v>
      </c>
    </row>
    <row r="30" spans="1:5" x14ac:dyDescent="0.2">
      <c r="A30" s="144" t="s">
        <v>773</v>
      </c>
      <c r="B30" s="144" t="s">
        <v>382</v>
      </c>
      <c r="C30" s="159">
        <v>1253235.57</v>
      </c>
      <c r="D30" s="190">
        <v>9.2052529999999994E-2</v>
      </c>
      <c r="E30" s="191" t="s">
        <v>490</v>
      </c>
    </row>
    <row r="31" spans="1:5" x14ac:dyDescent="0.2">
      <c r="A31" s="144" t="s">
        <v>774</v>
      </c>
      <c r="B31" s="144" t="s">
        <v>384</v>
      </c>
      <c r="C31" s="159">
        <v>1308.1500000000001</v>
      </c>
      <c r="D31" s="190">
        <v>9.6089999999999996E-5</v>
      </c>
      <c r="E31" s="191" t="s">
        <v>490</v>
      </c>
    </row>
    <row r="32" spans="1:5" x14ac:dyDescent="0.2">
      <c r="A32" s="144" t="s">
        <v>775</v>
      </c>
      <c r="B32" s="144" t="s">
        <v>386</v>
      </c>
      <c r="C32" s="159">
        <v>42414.83</v>
      </c>
      <c r="D32" s="190">
        <v>3.1154500000000001E-3</v>
      </c>
      <c r="E32" s="191" t="s">
        <v>490</v>
      </c>
    </row>
    <row r="33" spans="1:5" x14ac:dyDescent="0.2">
      <c r="A33" s="144" t="s">
        <v>776</v>
      </c>
      <c r="B33" s="144" t="s">
        <v>388</v>
      </c>
      <c r="C33" s="159">
        <v>12257.17</v>
      </c>
      <c r="D33" s="190">
        <v>9.0030999999999998E-4</v>
      </c>
      <c r="E33" s="191" t="s">
        <v>490</v>
      </c>
    </row>
    <row r="34" spans="1:5" x14ac:dyDescent="0.2">
      <c r="A34" s="144" t="s">
        <v>777</v>
      </c>
      <c r="B34" s="144" t="s">
        <v>778</v>
      </c>
      <c r="C34" s="159">
        <v>3781.91</v>
      </c>
      <c r="D34" s="190">
        <v>2.7778999999999998E-4</v>
      </c>
      <c r="E34" s="191" t="s">
        <v>490</v>
      </c>
    </row>
    <row r="35" spans="1:5" ht="22.5" x14ac:dyDescent="0.2">
      <c r="A35" s="144" t="s">
        <v>491</v>
      </c>
      <c r="B35" s="144" t="s">
        <v>492</v>
      </c>
      <c r="C35" s="159">
        <v>374.91</v>
      </c>
      <c r="D35" s="190">
        <v>2.7540000000000001E-5</v>
      </c>
      <c r="E35" s="191" t="s">
        <v>490</v>
      </c>
    </row>
    <row r="36" spans="1:5" x14ac:dyDescent="0.2">
      <c r="A36" s="144" t="s">
        <v>656</v>
      </c>
      <c r="B36" s="144" t="s">
        <v>657</v>
      </c>
      <c r="C36" s="159">
        <v>4125</v>
      </c>
      <c r="D36" s="190">
        <v>3.0299E-4</v>
      </c>
      <c r="E36" s="191" t="s">
        <v>490</v>
      </c>
    </row>
    <row r="37" spans="1:5" x14ac:dyDescent="0.2">
      <c r="A37" s="144" t="s">
        <v>493</v>
      </c>
      <c r="B37" s="144" t="s">
        <v>494</v>
      </c>
      <c r="C37" s="159">
        <v>256711.97</v>
      </c>
      <c r="D37" s="190">
        <v>1.8855980000000001E-2</v>
      </c>
      <c r="E37" s="191" t="s">
        <v>490</v>
      </c>
    </row>
    <row r="38" spans="1:5" x14ac:dyDescent="0.2">
      <c r="A38" s="144" t="s">
        <v>495</v>
      </c>
      <c r="B38" s="144" t="s">
        <v>496</v>
      </c>
      <c r="C38" s="159">
        <v>130282.44</v>
      </c>
      <c r="D38" s="190">
        <v>9.5694899999999999E-3</v>
      </c>
      <c r="E38" s="191" t="s">
        <v>490</v>
      </c>
    </row>
    <row r="39" spans="1:5" x14ac:dyDescent="0.2">
      <c r="A39" s="144" t="s">
        <v>497</v>
      </c>
      <c r="B39" s="144" t="s">
        <v>498</v>
      </c>
      <c r="C39" s="159">
        <v>42166.559999999998</v>
      </c>
      <c r="D39" s="190">
        <v>3.09721E-3</v>
      </c>
      <c r="E39" s="191" t="s">
        <v>490</v>
      </c>
    </row>
    <row r="40" spans="1:5" x14ac:dyDescent="0.2">
      <c r="A40" s="144" t="s">
        <v>499</v>
      </c>
      <c r="B40" s="144" t="s">
        <v>500</v>
      </c>
      <c r="C40" s="159">
        <v>28563.48</v>
      </c>
      <c r="D40" s="190">
        <v>2.0980399999999998E-3</v>
      </c>
      <c r="E40" s="191" t="s">
        <v>490</v>
      </c>
    </row>
    <row r="41" spans="1:5" x14ac:dyDescent="0.2">
      <c r="A41" s="144" t="s">
        <v>501</v>
      </c>
      <c r="B41" s="144" t="s">
        <v>502</v>
      </c>
      <c r="C41" s="159">
        <v>89210.36</v>
      </c>
      <c r="D41" s="190">
        <v>6.55267E-3</v>
      </c>
      <c r="E41" s="191" t="s">
        <v>490</v>
      </c>
    </row>
    <row r="42" spans="1:5" x14ac:dyDescent="0.2">
      <c r="A42" s="144" t="s">
        <v>658</v>
      </c>
      <c r="B42" s="144" t="s">
        <v>659</v>
      </c>
      <c r="C42" s="159">
        <v>3045.74</v>
      </c>
      <c r="D42" s="190">
        <v>2.2372000000000001E-4</v>
      </c>
      <c r="E42" s="191" t="s">
        <v>490</v>
      </c>
    </row>
    <row r="43" spans="1:5" x14ac:dyDescent="0.2">
      <c r="A43" s="144" t="s">
        <v>503</v>
      </c>
      <c r="B43" s="144" t="s">
        <v>504</v>
      </c>
      <c r="C43" s="159">
        <v>17489.12</v>
      </c>
      <c r="D43" s="190">
        <v>1.28461E-3</v>
      </c>
      <c r="E43" s="191" t="s">
        <v>490</v>
      </c>
    </row>
    <row r="44" spans="1:5" x14ac:dyDescent="0.2">
      <c r="A44" s="144" t="s">
        <v>505</v>
      </c>
      <c r="B44" s="144" t="s">
        <v>506</v>
      </c>
      <c r="C44" s="159">
        <v>70495.600000000006</v>
      </c>
      <c r="D44" s="190">
        <v>5.1780400000000001E-3</v>
      </c>
      <c r="E44" s="191" t="s">
        <v>490</v>
      </c>
    </row>
    <row r="45" spans="1:5" ht="22.5" x14ac:dyDescent="0.2">
      <c r="A45" s="144" t="s">
        <v>779</v>
      </c>
      <c r="B45" s="144" t="s">
        <v>780</v>
      </c>
      <c r="C45" s="159">
        <v>32903.22</v>
      </c>
      <c r="D45" s="190">
        <v>2.4168000000000002E-3</v>
      </c>
      <c r="E45" s="191" t="s">
        <v>490</v>
      </c>
    </row>
    <row r="46" spans="1:5" x14ac:dyDescent="0.2">
      <c r="A46" s="144" t="s">
        <v>699</v>
      </c>
      <c r="B46" s="144" t="s">
        <v>700</v>
      </c>
      <c r="C46" s="159">
        <v>60000</v>
      </c>
      <c r="D46" s="190">
        <v>4.4071099999999997E-3</v>
      </c>
      <c r="E46" s="191" t="s">
        <v>490</v>
      </c>
    </row>
    <row r="47" spans="1:5" x14ac:dyDescent="0.2">
      <c r="A47" s="144" t="s">
        <v>507</v>
      </c>
      <c r="B47" s="144" t="s">
        <v>508</v>
      </c>
      <c r="C47" s="159">
        <v>336571.38</v>
      </c>
      <c r="D47" s="190">
        <v>2.472181E-2</v>
      </c>
      <c r="E47" s="191" t="s">
        <v>490</v>
      </c>
    </row>
    <row r="48" spans="1:5" x14ac:dyDescent="0.2">
      <c r="A48" s="144" t="s">
        <v>509</v>
      </c>
      <c r="B48" s="144" t="s">
        <v>510</v>
      </c>
      <c r="C48" s="159">
        <v>8623442.1699999999</v>
      </c>
      <c r="D48" s="190">
        <v>0.63340821999999997</v>
      </c>
      <c r="E48" s="191" t="s">
        <v>490</v>
      </c>
    </row>
    <row r="49" spans="1:5" x14ac:dyDescent="0.2">
      <c r="A49" s="144" t="s">
        <v>511</v>
      </c>
      <c r="B49" s="144" t="s">
        <v>512</v>
      </c>
      <c r="C49" s="159">
        <v>109933.64</v>
      </c>
      <c r="D49" s="190">
        <v>8.0748299999999999E-3</v>
      </c>
      <c r="E49" s="191" t="s">
        <v>490</v>
      </c>
    </row>
    <row r="50" spans="1:5" x14ac:dyDescent="0.2">
      <c r="A50" s="144" t="s">
        <v>513</v>
      </c>
      <c r="B50" s="144" t="s">
        <v>514</v>
      </c>
      <c r="C50" s="159">
        <v>5685.43</v>
      </c>
      <c r="D50" s="190">
        <v>4.1761000000000001E-4</v>
      </c>
      <c r="E50" s="191" t="s">
        <v>490</v>
      </c>
    </row>
    <row r="51" spans="1:5" x14ac:dyDescent="0.2">
      <c r="A51" s="144" t="s">
        <v>515</v>
      </c>
      <c r="B51" s="144" t="s">
        <v>516</v>
      </c>
      <c r="C51" s="159">
        <v>4002</v>
      </c>
      <c r="D51" s="190">
        <v>2.9395000000000002E-4</v>
      </c>
      <c r="E51" s="191" t="s">
        <v>490</v>
      </c>
    </row>
    <row r="52" spans="1:5" x14ac:dyDescent="0.2">
      <c r="A52" s="144" t="s">
        <v>660</v>
      </c>
      <c r="B52" s="144" t="s">
        <v>661</v>
      </c>
      <c r="C52" s="159">
        <v>76606.2</v>
      </c>
      <c r="D52" s="190">
        <v>5.62687E-3</v>
      </c>
      <c r="E52" s="191" t="s">
        <v>490</v>
      </c>
    </row>
    <row r="53" spans="1:5" x14ac:dyDescent="0.2">
      <c r="A53" s="144" t="s">
        <v>781</v>
      </c>
      <c r="B53" s="144" t="s">
        <v>782</v>
      </c>
      <c r="C53" s="159">
        <v>5600</v>
      </c>
      <c r="D53" s="190">
        <v>4.1133000000000001E-4</v>
      </c>
      <c r="E53" s="191" t="s">
        <v>490</v>
      </c>
    </row>
    <row r="54" spans="1:5" x14ac:dyDescent="0.2">
      <c r="A54" s="144" t="s">
        <v>517</v>
      </c>
      <c r="B54" s="144" t="s">
        <v>518</v>
      </c>
      <c r="C54" s="159">
        <v>1500</v>
      </c>
      <c r="D54" s="190">
        <v>1.1018000000000001E-4</v>
      </c>
      <c r="E54" s="191" t="s">
        <v>490</v>
      </c>
    </row>
    <row r="55" spans="1:5" x14ac:dyDescent="0.2">
      <c r="A55" s="144" t="s">
        <v>519</v>
      </c>
      <c r="B55" s="144" t="s">
        <v>518</v>
      </c>
      <c r="C55" s="159">
        <v>4544.3999999999996</v>
      </c>
      <c r="D55" s="190">
        <v>3.3378999999999999E-4</v>
      </c>
      <c r="E55" s="191" t="s">
        <v>490</v>
      </c>
    </row>
    <row r="56" spans="1:5" x14ac:dyDescent="0.2">
      <c r="A56" s="144" t="s">
        <v>520</v>
      </c>
      <c r="B56" s="144" t="s">
        <v>521</v>
      </c>
      <c r="C56" s="159">
        <v>186520.24</v>
      </c>
      <c r="D56" s="190">
        <v>1.3700270000000001E-2</v>
      </c>
      <c r="E56" s="191" t="s">
        <v>490</v>
      </c>
    </row>
    <row r="57" spans="1:5" x14ac:dyDescent="0.2">
      <c r="A57" s="144" t="s">
        <v>522</v>
      </c>
      <c r="B57" s="144" t="s">
        <v>523</v>
      </c>
      <c r="C57" s="159">
        <v>37115</v>
      </c>
      <c r="D57" s="190">
        <v>2.72617E-3</v>
      </c>
      <c r="E57" s="191" t="s">
        <v>490</v>
      </c>
    </row>
    <row r="58" spans="1:5" x14ac:dyDescent="0.2">
      <c r="A58" s="144" t="s">
        <v>524</v>
      </c>
      <c r="B58" s="144" t="s">
        <v>525</v>
      </c>
      <c r="C58" s="159">
        <v>260082.47</v>
      </c>
      <c r="D58" s="190">
        <v>1.910355E-2</v>
      </c>
      <c r="E58" s="191" t="s">
        <v>490</v>
      </c>
    </row>
    <row r="59" spans="1:5" x14ac:dyDescent="0.2">
      <c r="A59" s="144" t="s">
        <v>526</v>
      </c>
      <c r="B59" s="144" t="s">
        <v>527</v>
      </c>
      <c r="C59" s="159">
        <v>20800</v>
      </c>
      <c r="D59" s="190">
        <v>1.5277999999999999E-3</v>
      </c>
      <c r="E59" s="191" t="s">
        <v>490</v>
      </c>
    </row>
    <row r="60" spans="1:5" x14ac:dyDescent="0.2">
      <c r="A60" s="144" t="s">
        <v>528</v>
      </c>
      <c r="B60" s="144" t="s">
        <v>529</v>
      </c>
      <c r="C60" s="159">
        <v>10800</v>
      </c>
      <c r="D60" s="190">
        <v>7.9328000000000005E-4</v>
      </c>
      <c r="E60" s="191" t="s">
        <v>490</v>
      </c>
    </row>
    <row r="61" spans="1:5" ht="22.5" x14ac:dyDescent="0.2">
      <c r="A61" s="144" t="s">
        <v>530</v>
      </c>
      <c r="B61" s="144" t="s">
        <v>531</v>
      </c>
      <c r="C61" s="159">
        <v>29700</v>
      </c>
      <c r="D61" s="190">
        <v>2.1815200000000002E-3</v>
      </c>
      <c r="E61" s="191" t="s">
        <v>490</v>
      </c>
    </row>
    <row r="62" spans="1:5" x14ac:dyDescent="0.2">
      <c r="A62" s="144" t="s">
        <v>662</v>
      </c>
      <c r="B62" s="144" t="s">
        <v>663</v>
      </c>
      <c r="C62" s="159">
        <v>15892</v>
      </c>
      <c r="D62" s="190">
        <v>1.1673E-3</v>
      </c>
      <c r="E62" s="191" t="s">
        <v>490</v>
      </c>
    </row>
    <row r="63" spans="1:5" x14ac:dyDescent="0.2">
      <c r="A63" s="144" t="s">
        <v>701</v>
      </c>
      <c r="B63" s="144" t="s">
        <v>702</v>
      </c>
      <c r="C63" s="159">
        <v>937.24</v>
      </c>
      <c r="D63" s="190">
        <v>6.8839999999999998E-5</v>
      </c>
      <c r="E63" s="191" t="s">
        <v>490</v>
      </c>
    </row>
    <row r="64" spans="1:5" x14ac:dyDescent="0.2">
      <c r="A64" s="144" t="s">
        <v>532</v>
      </c>
      <c r="B64" s="144" t="s">
        <v>533</v>
      </c>
      <c r="C64" s="159">
        <v>6707.27</v>
      </c>
      <c r="D64" s="190">
        <v>4.9266000000000002E-4</v>
      </c>
      <c r="E64" s="191" t="s">
        <v>490</v>
      </c>
    </row>
    <row r="65" spans="1:8" x14ac:dyDescent="0.2">
      <c r="A65" s="144" t="s">
        <v>664</v>
      </c>
      <c r="B65" s="144" t="s">
        <v>665</v>
      </c>
      <c r="C65" s="159">
        <v>21522.07</v>
      </c>
      <c r="D65" s="190">
        <v>1.58084E-3</v>
      </c>
      <c r="E65" s="191" t="s">
        <v>490</v>
      </c>
    </row>
    <row r="66" spans="1:8" x14ac:dyDescent="0.2">
      <c r="A66" s="144" t="s">
        <v>534</v>
      </c>
      <c r="B66" s="144" t="s">
        <v>535</v>
      </c>
      <c r="C66" s="159">
        <v>10736.67</v>
      </c>
      <c r="D66" s="190">
        <v>7.8863000000000002E-4</v>
      </c>
      <c r="E66" s="191" t="s">
        <v>490</v>
      </c>
    </row>
    <row r="67" spans="1:8" x14ac:dyDescent="0.2">
      <c r="A67" s="144" t="s">
        <v>536</v>
      </c>
      <c r="B67" s="144" t="s">
        <v>537</v>
      </c>
      <c r="C67" s="159">
        <v>121409.4</v>
      </c>
      <c r="D67" s="190">
        <v>8.9177500000000003E-3</v>
      </c>
      <c r="E67" s="191" t="s">
        <v>490</v>
      </c>
    </row>
    <row r="68" spans="1:8" x14ac:dyDescent="0.2">
      <c r="A68" s="144" t="s">
        <v>538</v>
      </c>
      <c r="B68" s="144" t="s">
        <v>539</v>
      </c>
      <c r="C68" s="159">
        <v>25363.79</v>
      </c>
      <c r="D68" s="190">
        <v>1.86302E-3</v>
      </c>
      <c r="E68" s="191" t="s">
        <v>490</v>
      </c>
    </row>
    <row r="69" spans="1:8" x14ac:dyDescent="0.2">
      <c r="A69" s="144" t="s">
        <v>540</v>
      </c>
      <c r="B69" s="144" t="s">
        <v>541</v>
      </c>
      <c r="C69" s="159">
        <v>32022.28</v>
      </c>
      <c r="D69" s="190">
        <v>2.3521000000000002E-3</v>
      </c>
      <c r="E69" s="191" t="s">
        <v>490</v>
      </c>
    </row>
    <row r="70" spans="1:8" x14ac:dyDescent="0.2">
      <c r="A70" s="144" t="s">
        <v>666</v>
      </c>
      <c r="B70" s="144" t="s">
        <v>667</v>
      </c>
      <c r="C70" s="159">
        <v>2975</v>
      </c>
      <c r="D70" s="190">
        <v>2.1851999999999999E-4</v>
      </c>
      <c r="E70" s="191" t="s">
        <v>490</v>
      </c>
    </row>
    <row r="71" spans="1:8" x14ac:dyDescent="0.2">
      <c r="A71" s="144" t="s">
        <v>668</v>
      </c>
      <c r="B71" s="144" t="s">
        <v>669</v>
      </c>
      <c r="C71" s="159">
        <v>104525.44</v>
      </c>
      <c r="D71" s="190">
        <v>7.6775899999999998E-3</v>
      </c>
      <c r="E71" s="191" t="s">
        <v>490</v>
      </c>
    </row>
    <row r="72" spans="1:8" x14ac:dyDescent="0.2">
      <c r="A72" s="144" t="s">
        <v>670</v>
      </c>
      <c r="B72" s="144" t="s">
        <v>671</v>
      </c>
      <c r="C72" s="159">
        <v>13048.64</v>
      </c>
      <c r="D72" s="190">
        <v>9.5845000000000001E-4</v>
      </c>
      <c r="E72" s="191" t="s">
        <v>490</v>
      </c>
    </row>
    <row r="73" spans="1:8" x14ac:dyDescent="0.2">
      <c r="A73" s="144" t="s">
        <v>672</v>
      </c>
      <c r="B73" s="144" t="s">
        <v>673</v>
      </c>
      <c r="C73" s="159">
        <v>140310.07999999999</v>
      </c>
      <c r="D73" s="190">
        <v>1.0306040000000001E-2</v>
      </c>
      <c r="E73" s="191" t="s">
        <v>490</v>
      </c>
    </row>
    <row r="74" spans="1:8" x14ac:dyDescent="0.2">
      <c r="A74" s="144" t="s">
        <v>674</v>
      </c>
      <c r="B74" s="144" t="s">
        <v>675</v>
      </c>
      <c r="C74" s="159">
        <v>3814.8</v>
      </c>
      <c r="D74" s="190">
        <v>2.8019999999999998E-4</v>
      </c>
      <c r="E74" s="191" t="s">
        <v>490</v>
      </c>
    </row>
    <row r="75" spans="1:8" x14ac:dyDescent="0.2">
      <c r="A75" s="144" t="s">
        <v>676</v>
      </c>
      <c r="B75" s="144" t="s">
        <v>677</v>
      </c>
      <c r="C75" s="159">
        <v>9021.76</v>
      </c>
      <c r="D75" s="190">
        <v>6.6266999999999997E-4</v>
      </c>
      <c r="E75" s="191" t="s">
        <v>490</v>
      </c>
    </row>
    <row r="76" spans="1:8" x14ac:dyDescent="0.2">
      <c r="A76" s="146"/>
      <c r="B76" s="146" t="s">
        <v>542</v>
      </c>
      <c r="C76" s="160">
        <f>SUM(C8:C75)</f>
        <v>13614351.560000001</v>
      </c>
      <c r="D76" s="327">
        <f>SUM(D8:D75)</f>
        <v>0.99999998999999962</v>
      </c>
      <c r="E76" s="174"/>
      <c r="F76" s="268"/>
      <c r="G76" s="268"/>
      <c r="H76" s="268"/>
    </row>
    <row r="77" spans="1:8" x14ac:dyDescent="0.2">
      <c r="A77" s="192"/>
      <c r="B77" s="192"/>
      <c r="C77" s="193"/>
      <c r="D77" s="194"/>
      <c r="E77" s="195"/>
      <c r="F77" s="268"/>
      <c r="G77" s="268"/>
      <c r="H77" s="268"/>
    </row>
    <row r="79" spans="1:8" x14ac:dyDescent="0.2">
      <c r="A79" s="268"/>
      <c r="B79" s="268"/>
      <c r="C79" s="268"/>
      <c r="D79" s="268"/>
      <c r="E79" s="268"/>
    </row>
    <row r="80" spans="1:8" x14ac:dyDescent="0.2">
      <c r="A80" s="268"/>
      <c r="B80" s="268"/>
      <c r="C80" s="268"/>
      <c r="D80" s="268"/>
      <c r="E80" s="268"/>
    </row>
    <row r="81" spans="1:5" x14ac:dyDescent="0.2">
      <c r="A81" s="268"/>
      <c r="B81" s="268"/>
      <c r="C81" s="268"/>
      <c r="D81" s="268"/>
      <c r="E81" s="268"/>
    </row>
    <row r="82" spans="1:5" x14ac:dyDescent="0.2">
      <c r="A82" s="268"/>
      <c r="B82" s="268"/>
      <c r="C82" s="268"/>
      <c r="D82" s="268"/>
      <c r="E82" s="268"/>
    </row>
    <row r="83" spans="1:5" x14ac:dyDescent="0.2">
      <c r="A83" s="268"/>
      <c r="B83" s="268"/>
      <c r="C83" s="268"/>
      <c r="D83" s="268"/>
      <c r="E83" s="268"/>
    </row>
    <row r="84" spans="1:5" x14ac:dyDescent="0.2">
      <c r="A84" s="268"/>
      <c r="B84" s="268"/>
      <c r="C84" s="268"/>
      <c r="D84" s="268"/>
      <c r="E84" s="268"/>
    </row>
    <row r="85" spans="1:5" x14ac:dyDescent="0.2">
      <c r="A85" s="268"/>
      <c r="B85" s="268"/>
      <c r="C85" s="268"/>
      <c r="D85" s="268"/>
      <c r="E85" s="268"/>
    </row>
    <row r="86" spans="1:5" x14ac:dyDescent="0.2">
      <c r="A86" s="268"/>
      <c r="B86" s="268"/>
      <c r="C86" s="268"/>
      <c r="D86" s="268"/>
      <c r="E86" s="268"/>
    </row>
    <row r="87" spans="1:5" x14ac:dyDescent="0.2">
      <c r="A87" s="268"/>
      <c r="B87" s="268"/>
      <c r="C87" s="268"/>
      <c r="D87" s="268"/>
      <c r="E87" s="268"/>
    </row>
    <row r="88" spans="1:5" x14ac:dyDescent="0.2">
      <c r="A88" s="268"/>
      <c r="B88" s="268"/>
      <c r="C88" s="268"/>
      <c r="D88" s="268"/>
      <c r="E88" s="268"/>
    </row>
    <row r="89" spans="1:5" x14ac:dyDescent="0.2">
      <c r="A89" s="268"/>
      <c r="B89" s="268"/>
      <c r="C89" s="268"/>
      <c r="D89" s="268"/>
      <c r="E89" s="268"/>
    </row>
    <row r="90" spans="1:5" x14ac:dyDescent="0.2">
      <c r="A90" s="268"/>
      <c r="B90" s="268"/>
      <c r="C90" s="268"/>
      <c r="D90" s="268"/>
      <c r="E90" s="268"/>
    </row>
    <row r="91" spans="1:5" x14ac:dyDescent="0.2">
      <c r="A91" s="268"/>
      <c r="B91" s="268"/>
      <c r="C91" s="268"/>
      <c r="D91" s="268"/>
      <c r="E91" s="268"/>
    </row>
    <row r="92" spans="1:5" x14ac:dyDescent="0.2">
      <c r="A92" s="268"/>
      <c r="B92" s="268"/>
      <c r="C92" s="268"/>
      <c r="D92" s="268"/>
      <c r="E92" s="268"/>
    </row>
    <row r="93" spans="1:5" x14ac:dyDescent="0.2">
      <c r="A93" s="268"/>
      <c r="B93" s="268"/>
      <c r="C93" s="268"/>
      <c r="D93" s="268"/>
      <c r="E93" s="268"/>
    </row>
    <row r="94" spans="1:5" x14ac:dyDescent="0.2">
      <c r="A94" s="268"/>
      <c r="B94" s="268"/>
      <c r="C94" s="268"/>
      <c r="D94" s="268"/>
      <c r="E94" s="268"/>
    </row>
    <row r="95" spans="1:5" x14ac:dyDescent="0.2">
      <c r="A95" s="268"/>
      <c r="B95" s="268"/>
      <c r="C95" s="268"/>
      <c r="D95" s="268"/>
      <c r="E95" s="268"/>
    </row>
    <row r="96" spans="1:5" x14ac:dyDescent="0.2">
      <c r="A96" s="268"/>
      <c r="B96" s="268"/>
      <c r="C96" s="268"/>
      <c r="D96" s="268"/>
      <c r="E96" s="268"/>
    </row>
    <row r="97" spans="1:5" x14ac:dyDescent="0.2">
      <c r="A97" s="268"/>
      <c r="B97" s="268"/>
      <c r="C97" s="268"/>
      <c r="D97" s="268"/>
      <c r="E97" s="268"/>
    </row>
    <row r="98" spans="1:5" x14ac:dyDescent="0.2">
      <c r="A98" s="268"/>
      <c r="B98" s="268"/>
      <c r="C98" s="268"/>
      <c r="D98" s="268"/>
      <c r="E98" s="268"/>
    </row>
    <row r="99" spans="1:5" x14ac:dyDescent="0.2">
      <c r="A99" s="268"/>
      <c r="B99" s="268"/>
      <c r="C99" s="268"/>
      <c r="D99" s="268"/>
      <c r="E99" s="268"/>
    </row>
    <row r="100" spans="1:5" x14ac:dyDescent="0.2">
      <c r="A100" s="268"/>
      <c r="B100" s="268"/>
      <c r="C100" s="268"/>
      <c r="D100" s="268"/>
      <c r="E100" s="268"/>
    </row>
    <row r="101" spans="1:5" x14ac:dyDescent="0.2">
      <c r="A101" s="268"/>
      <c r="B101" s="268"/>
      <c r="C101" s="268"/>
      <c r="D101" s="268"/>
      <c r="E101" s="268"/>
    </row>
    <row r="102" spans="1:5" x14ac:dyDescent="0.2">
      <c r="A102" s="268"/>
      <c r="B102" s="268"/>
      <c r="C102" s="268"/>
      <c r="D102" s="268"/>
      <c r="E102" s="268"/>
    </row>
    <row r="103" spans="1:5" x14ac:dyDescent="0.2">
      <c r="A103" s="268"/>
      <c r="B103" s="268"/>
      <c r="C103" s="268"/>
      <c r="D103" s="268"/>
      <c r="E103" s="268"/>
    </row>
    <row r="104" spans="1:5" x14ac:dyDescent="0.2">
      <c r="A104" s="268"/>
      <c r="B104" s="268"/>
      <c r="C104" s="268"/>
      <c r="D104" s="268"/>
      <c r="E104" s="268"/>
    </row>
    <row r="105" spans="1:5" x14ac:dyDescent="0.2">
      <c r="A105" s="268"/>
      <c r="B105" s="268"/>
      <c r="C105" s="268"/>
      <c r="D105" s="268"/>
      <c r="E105" s="268"/>
    </row>
    <row r="106" spans="1:5" x14ac:dyDescent="0.2">
      <c r="A106" s="268"/>
      <c r="B106" s="268"/>
      <c r="C106" s="268"/>
      <c r="D106" s="268"/>
      <c r="E106" s="268"/>
    </row>
    <row r="107" spans="1:5" x14ac:dyDescent="0.2">
      <c r="A107" s="268"/>
      <c r="B107" s="268"/>
      <c r="C107" s="268"/>
      <c r="D107" s="268"/>
      <c r="E107" s="268"/>
    </row>
    <row r="108" spans="1:5" x14ac:dyDescent="0.2">
      <c r="A108" s="268"/>
      <c r="B108" s="268"/>
      <c r="C108" s="268"/>
      <c r="D108" s="268"/>
      <c r="E108" s="268"/>
    </row>
    <row r="109" spans="1:5" x14ac:dyDescent="0.2">
      <c r="A109" s="268"/>
      <c r="B109" s="268"/>
      <c r="C109" s="268"/>
      <c r="D109" s="268"/>
      <c r="E109" s="268"/>
    </row>
    <row r="110" spans="1:5" x14ac:dyDescent="0.2">
      <c r="A110" s="268"/>
      <c r="B110" s="268"/>
      <c r="C110" s="268"/>
      <c r="D110" s="268"/>
      <c r="E110" s="268"/>
    </row>
    <row r="111" spans="1:5" x14ac:dyDescent="0.2">
      <c r="A111" s="268"/>
      <c r="B111" s="268"/>
      <c r="C111" s="268"/>
      <c r="D111" s="268"/>
      <c r="E111" s="268"/>
    </row>
    <row r="112" spans="1:5" x14ac:dyDescent="0.2">
      <c r="A112" s="268"/>
      <c r="B112" s="268"/>
      <c r="C112" s="268"/>
      <c r="D112" s="268"/>
      <c r="E112" s="268"/>
    </row>
    <row r="113" spans="1:5" x14ac:dyDescent="0.2">
      <c r="A113" s="268"/>
      <c r="B113" s="268"/>
      <c r="C113" s="268"/>
      <c r="D113" s="268"/>
      <c r="E113" s="268"/>
    </row>
    <row r="114" spans="1:5" x14ac:dyDescent="0.2">
      <c r="A114" s="268"/>
      <c r="B114" s="268"/>
      <c r="C114" s="268"/>
      <c r="D114" s="268"/>
      <c r="E114" s="268"/>
    </row>
    <row r="115" spans="1:5" x14ac:dyDescent="0.2">
      <c r="A115" s="268"/>
      <c r="B115" s="268"/>
      <c r="C115" s="268"/>
      <c r="D115" s="268"/>
      <c r="E115" s="268"/>
    </row>
    <row r="116" spans="1:5" x14ac:dyDescent="0.2">
      <c r="A116" s="268"/>
      <c r="B116" s="268"/>
      <c r="C116" s="268"/>
      <c r="D116" s="268"/>
      <c r="E116" s="268"/>
    </row>
    <row r="117" spans="1:5" x14ac:dyDescent="0.2">
      <c r="A117" s="268"/>
      <c r="B117" s="268"/>
      <c r="C117" s="268"/>
      <c r="D117" s="268"/>
      <c r="E117" s="268"/>
    </row>
    <row r="118" spans="1:5" x14ac:dyDescent="0.2">
      <c r="A118" s="268"/>
      <c r="B118" s="268"/>
      <c r="C118" s="268"/>
      <c r="D118" s="268"/>
      <c r="E118" s="268"/>
    </row>
    <row r="119" spans="1:5" x14ac:dyDescent="0.2">
      <c r="A119" s="268"/>
      <c r="B119" s="268"/>
      <c r="C119" s="268"/>
      <c r="D119" s="268"/>
      <c r="E119" s="268"/>
    </row>
    <row r="120" spans="1:5" x14ac:dyDescent="0.2">
      <c r="A120" s="268"/>
      <c r="B120" s="268"/>
      <c r="C120" s="268"/>
      <c r="D120" s="268"/>
      <c r="E120" s="268"/>
    </row>
    <row r="121" spans="1:5" x14ac:dyDescent="0.2">
      <c r="A121" s="268"/>
      <c r="B121" s="268"/>
      <c r="C121" s="268"/>
      <c r="D121" s="268"/>
      <c r="E121" s="268"/>
    </row>
    <row r="122" spans="1:5" x14ac:dyDescent="0.2">
      <c r="A122" s="268"/>
      <c r="B122" s="268"/>
      <c r="C122" s="268"/>
      <c r="D122" s="268"/>
      <c r="E122" s="268"/>
    </row>
    <row r="123" spans="1:5" x14ac:dyDescent="0.2">
      <c r="A123" s="268"/>
      <c r="B123" s="268"/>
      <c r="C123" s="268"/>
      <c r="D123" s="268"/>
      <c r="E123" s="268"/>
    </row>
    <row r="124" spans="1:5" x14ac:dyDescent="0.2">
      <c r="A124" s="268"/>
      <c r="B124" s="268"/>
      <c r="C124" s="268"/>
      <c r="D124" s="268"/>
      <c r="E124" s="268"/>
    </row>
    <row r="125" spans="1:5" x14ac:dyDescent="0.2">
      <c r="A125" s="268"/>
      <c r="B125" s="268"/>
      <c r="C125" s="268"/>
      <c r="D125" s="268"/>
      <c r="E125" s="268"/>
    </row>
    <row r="126" spans="1:5" x14ac:dyDescent="0.2">
      <c r="A126" s="268"/>
      <c r="B126" s="268"/>
      <c r="C126" s="268"/>
      <c r="D126" s="268"/>
      <c r="E126" s="268"/>
    </row>
    <row r="127" spans="1:5" x14ac:dyDescent="0.2">
      <c r="A127" s="268"/>
      <c r="B127" s="268"/>
      <c r="C127" s="268"/>
      <c r="D127" s="268"/>
      <c r="E127" s="268"/>
    </row>
    <row r="128" spans="1:5" x14ac:dyDescent="0.2">
      <c r="A128" s="268"/>
      <c r="B128" s="268"/>
      <c r="C128" s="268"/>
      <c r="D128" s="268"/>
      <c r="E128" s="268"/>
    </row>
    <row r="129" spans="1:5" x14ac:dyDescent="0.2">
      <c r="A129" s="268"/>
      <c r="B129" s="268"/>
      <c r="C129" s="268"/>
      <c r="D129" s="268"/>
      <c r="E129" s="268"/>
    </row>
    <row r="130" spans="1:5" x14ac:dyDescent="0.2">
      <c r="A130" s="268"/>
      <c r="B130" s="268"/>
      <c r="C130" s="268"/>
      <c r="D130" s="268"/>
      <c r="E130" s="268"/>
    </row>
    <row r="131" spans="1:5" x14ac:dyDescent="0.2">
      <c r="A131" s="268"/>
      <c r="B131" s="268"/>
      <c r="C131" s="268"/>
      <c r="D131" s="268"/>
      <c r="E131" s="268"/>
    </row>
    <row r="132" spans="1:5" x14ac:dyDescent="0.2">
      <c r="A132" s="268"/>
      <c r="B132" s="268"/>
      <c r="C132" s="268"/>
      <c r="D132" s="268"/>
      <c r="E132" s="268"/>
    </row>
    <row r="133" spans="1:5" x14ac:dyDescent="0.2">
      <c r="A133" s="268"/>
      <c r="B133" s="268"/>
      <c r="C133" s="268"/>
      <c r="D133" s="268"/>
      <c r="E133" s="268"/>
    </row>
    <row r="134" spans="1:5" x14ac:dyDescent="0.2">
      <c r="A134" s="268"/>
      <c r="B134" s="268"/>
      <c r="C134" s="268"/>
      <c r="D134" s="268"/>
      <c r="E134" s="268"/>
    </row>
    <row r="135" spans="1:5" x14ac:dyDescent="0.2">
      <c r="A135" s="268"/>
      <c r="B135" s="268"/>
      <c r="C135" s="268"/>
      <c r="D135" s="268"/>
      <c r="E135" s="268"/>
    </row>
    <row r="136" spans="1:5" x14ac:dyDescent="0.2">
      <c r="A136" s="268"/>
      <c r="B136" s="268"/>
      <c r="C136" s="268"/>
      <c r="D136" s="268"/>
      <c r="E136" s="268"/>
    </row>
    <row r="137" spans="1:5" x14ac:dyDescent="0.2">
      <c r="A137" s="268"/>
      <c r="B137" s="268"/>
      <c r="C137" s="268"/>
      <c r="D137" s="268"/>
      <c r="E137" s="268"/>
    </row>
    <row r="138" spans="1:5" x14ac:dyDescent="0.2">
      <c r="A138" s="268"/>
      <c r="B138" s="268"/>
      <c r="C138" s="268"/>
      <c r="D138" s="268"/>
      <c r="E138" s="268"/>
    </row>
    <row r="139" spans="1:5" x14ac:dyDescent="0.2">
      <c r="A139" s="268"/>
      <c r="B139" s="268"/>
      <c r="C139" s="268"/>
      <c r="D139" s="268"/>
      <c r="E139" s="268"/>
    </row>
    <row r="140" spans="1:5" x14ac:dyDescent="0.2">
      <c r="A140" s="268"/>
      <c r="B140" s="268"/>
      <c r="C140" s="268"/>
      <c r="D140" s="268"/>
      <c r="E140" s="268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4"/>
  <sheetViews>
    <sheetView topLeftCell="A25" zoomScaleNormal="100" zoomScaleSheetLayoutView="100" workbookViewId="0">
      <selection activeCell="C45" sqref="C45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 x14ac:dyDescent="0.2">
      <c r="A1" s="383" t="s">
        <v>156</v>
      </c>
      <c r="B1" s="384"/>
      <c r="C1" s="1"/>
    </row>
    <row r="2" spans="1:3" ht="15" customHeight="1" x14ac:dyDescent="0.2">
      <c r="A2" s="264" t="s">
        <v>154</v>
      </c>
      <c r="B2" s="265" t="s">
        <v>155</v>
      </c>
    </row>
    <row r="3" spans="1:3" x14ac:dyDescent="0.2">
      <c r="A3" s="203"/>
      <c r="B3" s="207"/>
    </row>
    <row r="4" spans="1:3" x14ac:dyDescent="0.2">
      <c r="A4" s="204"/>
      <c r="B4" s="208" t="s">
        <v>196</v>
      </c>
    </row>
    <row r="5" spans="1:3" x14ac:dyDescent="0.2">
      <c r="A5" s="204"/>
      <c r="B5" s="208"/>
    </row>
    <row r="6" spans="1:3" x14ac:dyDescent="0.2">
      <c r="A6" s="204"/>
      <c r="B6" s="230" t="s">
        <v>0</v>
      </c>
    </row>
    <row r="7" spans="1:3" x14ac:dyDescent="0.2">
      <c r="A7" s="204" t="s">
        <v>1</v>
      </c>
      <c r="B7" s="209" t="s">
        <v>2</v>
      </c>
    </row>
    <row r="8" spans="1:3" x14ac:dyDescent="0.2">
      <c r="A8" s="204" t="s">
        <v>3</v>
      </c>
      <c r="B8" s="209" t="s">
        <v>4</v>
      </c>
    </row>
    <row r="9" spans="1:3" x14ac:dyDescent="0.2">
      <c r="A9" s="204" t="s">
        <v>5</v>
      </c>
      <c r="B9" s="209" t="s">
        <v>6</v>
      </c>
    </row>
    <row r="10" spans="1:3" x14ac:dyDescent="0.2">
      <c r="A10" s="204" t="s">
        <v>7</v>
      </c>
      <c r="B10" s="209" t="s">
        <v>8</v>
      </c>
    </row>
    <row r="11" spans="1:3" x14ac:dyDescent="0.2">
      <c r="A11" s="204" t="s">
        <v>9</v>
      </c>
      <c r="B11" s="209" t="s">
        <v>10</v>
      </c>
    </row>
    <row r="12" spans="1:3" x14ac:dyDescent="0.2">
      <c r="A12" s="204" t="s">
        <v>11</v>
      </c>
      <c r="B12" s="209" t="s">
        <v>12</v>
      </c>
    </row>
    <row r="13" spans="1:3" x14ac:dyDescent="0.2">
      <c r="A13" s="204" t="s">
        <v>13</v>
      </c>
      <c r="B13" s="209" t="s">
        <v>14</v>
      </c>
    </row>
    <row r="14" spans="1:3" x14ac:dyDescent="0.2">
      <c r="A14" s="204" t="s">
        <v>15</v>
      </c>
      <c r="B14" s="209" t="s">
        <v>16</v>
      </c>
    </row>
    <row r="15" spans="1:3" x14ac:dyDescent="0.2">
      <c r="A15" s="204" t="s">
        <v>17</v>
      </c>
      <c r="B15" s="209" t="s">
        <v>18</v>
      </c>
    </row>
    <row r="16" spans="1:3" x14ac:dyDescent="0.2">
      <c r="A16" s="204" t="s">
        <v>19</v>
      </c>
      <c r="B16" s="209" t="s">
        <v>20</v>
      </c>
    </row>
    <row r="17" spans="1:2" x14ac:dyDescent="0.2">
      <c r="A17" s="204" t="s">
        <v>21</v>
      </c>
      <c r="B17" s="209" t="s">
        <v>22</v>
      </c>
    </row>
    <row r="18" spans="1:2" x14ac:dyDescent="0.2">
      <c r="A18" s="204" t="s">
        <v>23</v>
      </c>
      <c r="B18" s="209" t="s">
        <v>24</v>
      </c>
    </row>
    <row r="19" spans="1:2" x14ac:dyDescent="0.2">
      <c r="A19" s="204" t="s">
        <v>25</v>
      </c>
      <c r="B19" s="209" t="s">
        <v>26</v>
      </c>
    </row>
    <row r="20" spans="1:2" x14ac:dyDescent="0.2">
      <c r="A20" s="204" t="s">
        <v>27</v>
      </c>
      <c r="B20" s="209" t="s">
        <v>28</v>
      </c>
    </row>
    <row r="21" spans="1:2" x14ac:dyDescent="0.2">
      <c r="A21" s="204" t="s">
        <v>283</v>
      </c>
      <c r="B21" s="209" t="s">
        <v>29</v>
      </c>
    </row>
    <row r="22" spans="1:2" x14ac:dyDescent="0.2">
      <c r="A22" s="204" t="s">
        <v>284</v>
      </c>
      <c r="B22" s="209" t="s">
        <v>30</v>
      </c>
    </row>
    <row r="23" spans="1:2" x14ac:dyDescent="0.2">
      <c r="A23" s="204" t="s">
        <v>285</v>
      </c>
      <c r="B23" s="209" t="s">
        <v>31</v>
      </c>
    </row>
    <row r="24" spans="1:2" x14ac:dyDescent="0.2">
      <c r="A24" s="204" t="s">
        <v>32</v>
      </c>
      <c r="B24" s="209" t="s">
        <v>33</v>
      </c>
    </row>
    <row r="25" spans="1:2" x14ac:dyDescent="0.2">
      <c r="A25" s="204" t="s">
        <v>34</v>
      </c>
      <c r="B25" s="209" t="s">
        <v>35</v>
      </c>
    </row>
    <row r="26" spans="1:2" x14ac:dyDescent="0.2">
      <c r="A26" s="204" t="s">
        <v>36</v>
      </c>
      <c r="B26" s="209" t="s">
        <v>37</v>
      </c>
    </row>
    <row r="27" spans="1:2" x14ac:dyDescent="0.2">
      <c r="A27" s="204" t="s">
        <v>38</v>
      </c>
      <c r="B27" s="209" t="s">
        <v>39</v>
      </c>
    </row>
    <row r="28" spans="1:2" x14ac:dyDescent="0.2">
      <c r="A28" s="204" t="s">
        <v>260</v>
      </c>
      <c r="B28" s="209" t="s">
        <v>261</v>
      </c>
    </row>
    <row r="29" spans="1:2" x14ac:dyDescent="0.2">
      <c r="A29" s="204"/>
      <c r="B29" s="209"/>
    </row>
    <row r="30" spans="1:2" x14ac:dyDescent="0.2">
      <c r="A30" s="204"/>
      <c r="B30" s="230"/>
    </row>
    <row r="31" spans="1:2" x14ac:dyDescent="0.2">
      <c r="A31" s="204" t="s">
        <v>212</v>
      </c>
      <c r="B31" s="209" t="s">
        <v>194</v>
      </c>
    </row>
    <row r="32" spans="1:2" x14ac:dyDescent="0.2">
      <c r="A32" s="204" t="s">
        <v>213</v>
      </c>
      <c r="B32" s="209" t="s">
        <v>195</v>
      </c>
    </row>
    <row r="33" spans="1:4" x14ac:dyDescent="0.2">
      <c r="A33" s="204"/>
      <c r="B33" s="209"/>
    </row>
    <row r="34" spans="1:4" x14ac:dyDescent="0.2">
      <c r="A34" s="204"/>
      <c r="B34" s="208" t="s">
        <v>197</v>
      </c>
    </row>
    <row r="35" spans="1:4" x14ac:dyDescent="0.2">
      <c r="A35" s="204" t="s">
        <v>209</v>
      </c>
      <c r="B35" s="209" t="s">
        <v>41</v>
      </c>
    </row>
    <row r="36" spans="1:4" x14ac:dyDescent="0.2">
      <c r="A36" s="204"/>
      <c r="B36" s="209" t="s">
        <v>42</v>
      </c>
    </row>
    <row r="37" spans="1:4" ht="12" thickBot="1" x14ac:dyDescent="0.25">
      <c r="A37" s="205"/>
      <c r="B37" s="206"/>
    </row>
    <row r="39" spans="1:4" x14ac:dyDescent="0.2">
      <c r="A39" s="314" t="s">
        <v>315</v>
      </c>
      <c r="B39" s="315"/>
      <c r="C39" s="315"/>
      <c r="D39" s="316"/>
    </row>
    <row r="40" spans="1:4" x14ac:dyDescent="0.2">
      <c r="A40" s="317"/>
      <c r="B40" s="315"/>
      <c r="C40" s="315"/>
      <c r="D40" s="316"/>
    </row>
    <row r="41" spans="1:4" x14ac:dyDescent="0.2">
      <c r="A41" s="318"/>
      <c r="B41" s="319"/>
      <c r="C41" s="318"/>
      <c r="D41" s="318"/>
    </row>
    <row r="42" spans="1:4" x14ac:dyDescent="0.2">
      <c r="A42" s="320"/>
      <c r="B42" s="318"/>
      <c r="C42" s="318"/>
      <c r="D42" s="318"/>
    </row>
    <row r="43" spans="1:4" x14ac:dyDescent="0.2">
      <c r="A43" s="320"/>
      <c r="B43" s="318" t="s">
        <v>318</v>
      </c>
      <c r="C43" s="320" t="s">
        <v>316</v>
      </c>
    </row>
    <row r="44" spans="1:4" ht="45" x14ac:dyDescent="0.2">
      <c r="A44" s="320"/>
      <c r="B44" s="321" t="s">
        <v>317</v>
      </c>
      <c r="C44" s="321" t="s">
        <v>319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G4" sqref="G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39" customFormat="1" ht="11.25" customHeight="1" x14ac:dyDescent="0.2">
      <c r="A1" s="69" t="s">
        <v>43</v>
      </c>
      <c r="B1" s="69"/>
      <c r="C1" s="40"/>
      <c r="D1" s="40"/>
      <c r="E1" s="40"/>
      <c r="F1" s="96"/>
      <c r="G1" s="7"/>
    </row>
    <row r="2" spans="1:7" s="39" customFormat="1" ht="11.25" customHeight="1" x14ac:dyDescent="0.2">
      <c r="A2" s="69" t="s">
        <v>0</v>
      </c>
      <c r="B2" s="69"/>
      <c r="C2" s="40"/>
      <c r="D2" s="40"/>
      <c r="E2" s="40"/>
    </row>
    <row r="3" spans="1:7" s="39" customFormat="1" x14ac:dyDescent="0.2">
      <c r="C3" s="40"/>
      <c r="D3" s="40"/>
      <c r="E3" s="40"/>
    </row>
    <row r="4" spans="1:7" s="39" customFormat="1" ht="18.75" x14ac:dyDescent="0.3">
      <c r="C4" s="40"/>
      <c r="D4" s="40"/>
      <c r="E4" s="40"/>
      <c r="G4" s="370" t="s">
        <v>652</v>
      </c>
    </row>
    <row r="5" spans="1:7" s="39" customFormat="1" ht="11.25" customHeight="1" x14ac:dyDescent="0.2">
      <c r="A5" s="10" t="s">
        <v>138</v>
      </c>
      <c r="B5" s="10"/>
      <c r="C5" s="40"/>
      <c r="D5" s="40"/>
      <c r="E5" s="40"/>
      <c r="G5" s="12" t="s">
        <v>116</v>
      </c>
    </row>
    <row r="6" spans="1:7" s="78" customFormat="1" x14ac:dyDescent="0.2">
      <c r="A6" s="42"/>
      <c r="B6" s="42"/>
      <c r="C6" s="75"/>
      <c r="D6" s="77"/>
      <c r="E6" s="77"/>
    </row>
    <row r="7" spans="1:7" ht="15" customHeight="1" x14ac:dyDescent="0.2">
      <c r="A7" s="15" t="s">
        <v>46</v>
      </c>
      <c r="B7" s="16" t="s">
        <v>47</v>
      </c>
      <c r="C7" s="55" t="s">
        <v>75</v>
      </c>
      <c r="D7" s="55" t="s">
        <v>76</v>
      </c>
      <c r="E7" s="97" t="s">
        <v>117</v>
      </c>
      <c r="F7" s="49" t="s">
        <v>49</v>
      </c>
      <c r="G7" s="49" t="s">
        <v>89</v>
      </c>
    </row>
    <row r="8" spans="1:7" x14ac:dyDescent="0.2">
      <c r="A8" s="144"/>
      <c r="B8" s="144"/>
      <c r="C8" s="159"/>
      <c r="D8" s="159"/>
      <c r="E8" s="159"/>
      <c r="F8" s="171"/>
      <c r="G8" s="166"/>
    </row>
    <row r="9" spans="1:7" x14ac:dyDescent="0.2">
      <c r="A9" s="144"/>
      <c r="B9" s="144"/>
      <c r="C9" s="159"/>
      <c r="D9" s="159"/>
      <c r="E9" s="159"/>
      <c r="F9" s="159"/>
      <c r="G9" s="166"/>
    </row>
    <row r="10" spans="1:7" x14ac:dyDescent="0.2">
      <c r="A10" s="144"/>
      <c r="B10" s="144"/>
      <c r="C10" s="159"/>
      <c r="D10" s="159"/>
      <c r="E10" s="159"/>
      <c r="F10" s="166"/>
      <c r="G10" s="166"/>
    </row>
    <row r="11" spans="1:7" x14ac:dyDescent="0.2">
      <c r="A11" s="144"/>
      <c r="B11" s="144"/>
      <c r="C11" s="159"/>
      <c r="D11" s="159"/>
      <c r="E11" s="159"/>
      <c r="F11" s="166"/>
      <c r="G11" s="166"/>
    </row>
    <row r="12" spans="1:7" x14ac:dyDescent="0.2">
      <c r="A12" s="144"/>
      <c r="B12" s="144"/>
      <c r="C12" s="159"/>
      <c r="D12" s="159"/>
      <c r="E12" s="159"/>
      <c r="F12" s="166"/>
      <c r="G12" s="166"/>
    </row>
    <row r="13" spans="1:7" x14ac:dyDescent="0.2">
      <c r="A13" s="144"/>
      <c r="B13" s="144"/>
      <c r="C13" s="159"/>
      <c r="D13" s="159"/>
      <c r="E13" s="159"/>
      <c r="F13" s="166"/>
      <c r="G13" s="166"/>
    </row>
    <row r="14" spans="1:7" x14ac:dyDescent="0.2">
      <c r="A14" s="163"/>
      <c r="B14" s="146" t="s">
        <v>277</v>
      </c>
      <c r="C14" s="136">
        <f>SUM(C8:C13)</f>
        <v>0</v>
      </c>
      <c r="D14" s="136">
        <f>SUM(D8:D13)</f>
        <v>0</v>
      </c>
      <c r="E14" s="139">
        <f>SUM(E8:E13)</f>
        <v>0</v>
      </c>
      <c r="F14" s="196"/>
      <c r="G14" s="196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D16" sqref="D16"/>
    </sheetView>
  </sheetViews>
  <sheetFormatPr baseColWidth="10" defaultRowHeight="11.25" x14ac:dyDescent="0.2"/>
  <cols>
    <col min="1" max="1" width="20.7109375" style="268" customWidth="1"/>
    <col min="2" max="2" width="50.7109375" style="268" customWidth="1"/>
    <col min="3" max="5" width="17.7109375" style="9" customWidth="1"/>
    <col min="6" max="6" width="17.7109375" style="268" customWidth="1"/>
    <col min="7" max="16384" width="11.42578125" style="268"/>
  </cols>
  <sheetData>
    <row r="1" spans="1:6" s="39" customFormat="1" x14ac:dyDescent="0.2">
      <c r="A1" s="69" t="s">
        <v>43</v>
      </c>
      <c r="B1" s="69"/>
      <c r="C1" s="40"/>
      <c r="D1" s="40"/>
      <c r="E1" s="40"/>
      <c r="F1" s="7"/>
    </row>
    <row r="2" spans="1:6" s="39" customFormat="1" x14ac:dyDescent="0.2">
      <c r="A2" s="69" t="s">
        <v>0</v>
      </c>
      <c r="B2" s="69"/>
      <c r="C2" s="40"/>
      <c r="D2" s="40"/>
      <c r="E2" s="40"/>
    </row>
    <row r="3" spans="1:6" s="39" customFormat="1" x14ac:dyDescent="0.2">
      <c r="C3" s="40"/>
      <c r="D3" s="40"/>
      <c r="E3" s="40"/>
    </row>
    <row r="4" spans="1:6" s="39" customFormat="1" x14ac:dyDescent="0.2">
      <c r="C4" s="40"/>
      <c r="D4" s="40"/>
      <c r="E4" s="40"/>
    </row>
    <row r="5" spans="1:6" s="39" customFormat="1" ht="11.25" customHeight="1" x14ac:dyDescent="0.2">
      <c r="A5" s="10" t="s">
        <v>139</v>
      </c>
      <c r="B5" s="10"/>
      <c r="C5" s="40"/>
      <c r="D5" s="40"/>
      <c r="E5" s="40"/>
      <c r="F5" s="322" t="s">
        <v>118</v>
      </c>
    </row>
    <row r="6" spans="1:6" s="78" customFormat="1" x14ac:dyDescent="0.2">
      <c r="A6" s="42"/>
      <c r="B6" s="42"/>
      <c r="C6" s="75"/>
      <c r="D6" s="77"/>
      <c r="E6" s="77"/>
    </row>
    <row r="7" spans="1:6" ht="15" customHeight="1" x14ac:dyDescent="0.2">
      <c r="A7" s="15" t="s">
        <v>46</v>
      </c>
      <c r="B7" s="16" t="s">
        <v>47</v>
      </c>
      <c r="C7" s="55" t="s">
        <v>75</v>
      </c>
      <c r="D7" s="55" t="s">
        <v>76</v>
      </c>
      <c r="E7" s="97" t="s">
        <v>117</v>
      </c>
      <c r="F7" s="97" t="s">
        <v>89</v>
      </c>
    </row>
    <row r="8" spans="1:6" x14ac:dyDescent="0.2">
      <c r="A8" s="144" t="s">
        <v>543</v>
      </c>
      <c r="B8" s="144" t="s">
        <v>544</v>
      </c>
      <c r="C8" s="159">
        <v>0</v>
      </c>
      <c r="D8" s="159">
        <v>-152094.07999999999</v>
      </c>
      <c r="E8" s="159">
        <f>+D8-C8</f>
        <v>-152094.07999999999</v>
      </c>
      <c r="F8" s="201"/>
    </row>
    <row r="9" spans="1:6" x14ac:dyDescent="0.2">
      <c r="A9" s="144" t="s">
        <v>545</v>
      </c>
      <c r="B9" s="144" t="s">
        <v>546</v>
      </c>
      <c r="C9" s="159">
        <v>0</v>
      </c>
      <c r="D9" s="159">
        <v>0</v>
      </c>
      <c r="E9" s="159">
        <f t="shared" ref="E9:E15" si="0">+D9-C9</f>
        <v>0</v>
      </c>
      <c r="F9" s="201"/>
    </row>
    <row r="10" spans="1:6" x14ac:dyDescent="0.2">
      <c r="A10" s="144" t="s">
        <v>547</v>
      </c>
      <c r="B10" s="144" t="s">
        <v>548</v>
      </c>
      <c r="C10" s="159">
        <v>3424674.59</v>
      </c>
      <c r="D10" s="159">
        <v>3424674.59</v>
      </c>
      <c r="E10" s="159">
        <f t="shared" si="0"/>
        <v>0</v>
      </c>
      <c r="F10" s="201"/>
    </row>
    <row r="11" spans="1:6" x14ac:dyDescent="0.2">
      <c r="A11" s="144" t="s">
        <v>549</v>
      </c>
      <c r="B11" s="144" t="s">
        <v>550</v>
      </c>
      <c r="C11" s="159">
        <v>2040543.66</v>
      </c>
      <c r="D11" s="159">
        <v>2040543.66</v>
      </c>
      <c r="E11" s="159">
        <f t="shared" si="0"/>
        <v>0</v>
      </c>
      <c r="F11" s="201"/>
    </row>
    <row r="12" spans="1:6" x14ac:dyDescent="0.2">
      <c r="A12" s="144" t="s">
        <v>551</v>
      </c>
      <c r="B12" s="144" t="s">
        <v>552</v>
      </c>
      <c r="C12" s="159">
        <v>1139264.5900000001</v>
      </c>
      <c r="D12" s="159">
        <v>1139264.5900000001</v>
      </c>
      <c r="E12" s="159">
        <f t="shared" si="0"/>
        <v>0</v>
      </c>
      <c r="F12" s="201"/>
    </row>
    <row r="13" spans="1:6" x14ac:dyDescent="0.2">
      <c r="A13" s="144" t="s">
        <v>553</v>
      </c>
      <c r="B13" s="144" t="s">
        <v>554</v>
      </c>
      <c r="C13" s="159">
        <v>-1188462.8700000001</v>
      </c>
      <c r="D13" s="159">
        <v>-1188462.8700000001</v>
      </c>
      <c r="E13" s="159">
        <f t="shared" si="0"/>
        <v>0</v>
      </c>
      <c r="F13" s="201"/>
    </row>
    <row r="14" spans="1:6" x14ac:dyDescent="0.2">
      <c r="A14" s="144" t="s">
        <v>555</v>
      </c>
      <c r="B14" s="144" t="s">
        <v>556</v>
      </c>
      <c r="C14" s="159">
        <v>1636724.33</v>
      </c>
      <c r="D14" s="159">
        <v>1154421.8799999999</v>
      </c>
      <c r="E14" s="159">
        <f t="shared" si="0"/>
        <v>-482302.45000000019</v>
      </c>
      <c r="F14" s="201"/>
    </row>
    <row r="15" spans="1:6" x14ac:dyDescent="0.2">
      <c r="A15" s="144" t="s">
        <v>650</v>
      </c>
      <c r="B15" s="144" t="s">
        <v>651</v>
      </c>
      <c r="C15" s="159">
        <v>5328856.34</v>
      </c>
      <c r="D15" s="159">
        <v>2840890.95</v>
      </c>
      <c r="E15" s="159">
        <f t="shared" si="0"/>
        <v>-2487965.3899999997</v>
      </c>
      <c r="F15" s="201"/>
    </row>
    <row r="16" spans="1:6" x14ac:dyDescent="0.2">
      <c r="A16" s="146"/>
      <c r="B16" s="146" t="s">
        <v>278</v>
      </c>
      <c r="C16" s="160">
        <f>SUM(C8:C15)</f>
        <v>12381600.640000001</v>
      </c>
      <c r="D16" s="160">
        <f>SUM(D8:D15)</f>
        <v>9259238.7199999988</v>
      </c>
      <c r="E16" s="160">
        <f>SUM(E8:E15)</f>
        <v>-3122361.92</v>
      </c>
      <c r="F16" s="146"/>
    </row>
    <row r="17" spans="3:5" x14ac:dyDescent="0.2">
      <c r="C17" s="268"/>
      <c r="D17" s="268"/>
      <c r="E17" s="268"/>
    </row>
    <row r="18" spans="3:5" x14ac:dyDescent="0.2">
      <c r="C18" s="268"/>
      <c r="D18" s="268"/>
      <c r="E18" s="268"/>
    </row>
    <row r="19" spans="3:5" x14ac:dyDescent="0.2">
      <c r="C19" s="268"/>
      <c r="D19" s="268"/>
      <c r="E19" s="268"/>
    </row>
    <row r="20" spans="3:5" x14ac:dyDescent="0.2">
      <c r="C20" s="268"/>
      <c r="D20" s="268"/>
      <c r="E20" s="268"/>
    </row>
    <row r="21" spans="3:5" x14ac:dyDescent="0.2">
      <c r="C21" s="268"/>
      <c r="D21" s="268"/>
      <c r="E21" s="268"/>
    </row>
    <row r="22" spans="3:5" x14ac:dyDescent="0.2">
      <c r="C22" s="268"/>
      <c r="D22" s="268"/>
      <c r="E22" s="268"/>
    </row>
    <row r="23" spans="3:5" x14ac:dyDescent="0.2">
      <c r="C23" s="268"/>
      <c r="D23" s="268"/>
      <c r="E23" s="268"/>
    </row>
  </sheetData>
  <protectedRanges>
    <protectedRange sqref="F16" name="Rango1_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zoomScaleNormal="100" zoomScaleSheetLayoutView="100" workbookViewId="0">
      <selection activeCell="D18" sqref="D18"/>
    </sheetView>
  </sheetViews>
  <sheetFormatPr baseColWidth="10" defaultRowHeight="11.25" x14ac:dyDescent="0.2"/>
  <cols>
    <col min="1" max="1" width="20.7109375" style="148" customWidth="1"/>
    <col min="2" max="2" width="50.7109375" style="148" customWidth="1"/>
    <col min="3" max="5" width="17.7109375" style="113" customWidth="1"/>
    <col min="6" max="16384" width="11.42578125" style="268"/>
  </cols>
  <sheetData>
    <row r="1" spans="1:5" s="39" customFormat="1" x14ac:dyDescent="0.2">
      <c r="A1" s="69" t="s">
        <v>43</v>
      </c>
      <c r="B1" s="69"/>
      <c r="C1" s="70"/>
      <c r="D1" s="70"/>
      <c r="E1" s="30"/>
    </row>
    <row r="2" spans="1:5" s="39" customFormat="1" x14ac:dyDescent="0.2">
      <c r="A2" s="69" t="s">
        <v>0</v>
      </c>
      <c r="B2" s="69"/>
      <c r="C2" s="70"/>
      <c r="D2" s="70"/>
      <c r="E2" s="70"/>
    </row>
    <row r="3" spans="1:5" s="39" customFormat="1" x14ac:dyDescent="0.2">
      <c r="C3" s="70"/>
      <c r="D3" s="70"/>
      <c r="E3" s="70"/>
    </row>
    <row r="4" spans="1:5" s="39" customFormat="1" x14ac:dyDescent="0.2">
      <c r="C4" s="70"/>
      <c r="D4" s="70"/>
      <c r="E4" s="70"/>
    </row>
    <row r="5" spans="1:5" s="39" customFormat="1" ht="11.25" customHeight="1" x14ac:dyDescent="0.2">
      <c r="A5" s="63" t="s">
        <v>153</v>
      </c>
      <c r="C5" s="70"/>
      <c r="D5" s="70"/>
      <c r="E5" s="256" t="s">
        <v>119</v>
      </c>
    </row>
    <row r="6" spans="1:5" s="78" customFormat="1" x14ac:dyDescent="0.2">
      <c r="A6" s="27"/>
      <c r="B6" s="27"/>
      <c r="C6" s="98"/>
      <c r="D6" s="99"/>
      <c r="E6" s="99"/>
    </row>
    <row r="7" spans="1:5" ht="15" customHeight="1" x14ac:dyDescent="0.2">
      <c r="A7" s="15" t="s">
        <v>46</v>
      </c>
      <c r="B7" s="16" t="s">
        <v>47</v>
      </c>
      <c r="C7" s="55" t="s">
        <v>75</v>
      </c>
      <c r="D7" s="55" t="s">
        <v>76</v>
      </c>
      <c r="E7" s="55" t="s">
        <v>77</v>
      </c>
    </row>
    <row r="8" spans="1:5" x14ac:dyDescent="0.2">
      <c r="A8" s="166" t="s">
        <v>557</v>
      </c>
      <c r="B8" s="166" t="s">
        <v>558</v>
      </c>
      <c r="C8" s="159">
        <v>5141.38</v>
      </c>
      <c r="D8" s="159">
        <v>5141.38</v>
      </c>
      <c r="E8" s="159">
        <f>+D8-C8</f>
        <v>0</v>
      </c>
    </row>
    <row r="9" spans="1:5" x14ac:dyDescent="0.2">
      <c r="A9" s="166" t="s">
        <v>559</v>
      </c>
      <c r="B9" s="166" t="s">
        <v>560</v>
      </c>
      <c r="C9" s="159">
        <v>400</v>
      </c>
      <c r="D9" s="159">
        <v>400</v>
      </c>
      <c r="E9" s="159">
        <f t="shared" ref="E9:E16" si="0">+D9-C9</f>
        <v>0</v>
      </c>
    </row>
    <row r="10" spans="1:5" x14ac:dyDescent="0.2">
      <c r="A10" s="145" t="s">
        <v>561</v>
      </c>
      <c r="B10" s="145" t="s">
        <v>562</v>
      </c>
      <c r="C10" s="197">
        <f>SUM(C8:C9)</f>
        <v>5541.38</v>
      </c>
      <c r="D10" s="197">
        <f t="shared" ref="D10" si="1">SUM(D8:D9)</f>
        <v>5541.38</v>
      </c>
      <c r="E10" s="159">
        <f t="shared" si="0"/>
        <v>0</v>
      </c>
    </row>
    <row r="11" spans="1:5" x14ac:dyDescent="0.2">
      <c r="A11" s="166"/>
      <c r="B11" s="166"/>
      <c r="C11" s="159"/>
      <c r="D11" s="159"/>
      <c r="E11" s="159">
        <f t="shared" si="0"/>
        <v>0</v>
      </c>
    </row>
    <row r="12" spans="1:5" x14ac:dyDescent="0.2">
      <c r="A12" s="166" t="s">
        <v>563</v>
      </c>
      <c r="B12" s="166" t="s">
        <v>564</v>
      </c>
      <c r="C12" s="159">
        <v>192002.47</v>
      </c>
      <c r="D12" s="159">
        <v>314329.71999999997</v>
      </c>
      <c r="E12" s="159">
        <f t="shared" si="0"/>
        <v>122327.24999999997</v>
      </c>
    </row>
    <row r="13" spans="1:5" x14ac:dyDescent="0.2">
      <c r="A13" s="166" t="s">
        <v>565</v>
      </c>
      <c r="B13" s="166" t="s">
        <v>566</v>
      </c>
      <c r="C13" s="159">
        <v>1818425.17</v>
      </c>
      <c r="D13" s="159">
        <v>6317831.25</v>
      </c>
      <c r="E13" s="159">
        <f t="shared" si="0"/>
        <v>4499406.08</v>
      </c>
    </row>
    <row r="14" spans="1:5" x14ac:dyDescent="0.2">
      <c r="A14" s="166" t="s">
        <v>567</v>
      </c>
      <c r="B14" s="166" t="s">
        <v>568</v>
      </c>
      <c r="C14" s="159">
        <v>9518.92</v>
      </c>
      <c r="D14" s="159">
        <v>9519.8700000000008</v>
      </c>
      <c r="E14" s="159">
        <f t="shared" si="0"/>
        <v>0.9500000000007276</v>
      </c>
    </row>
    <row r="15" spans="1:5" x14ac:dyDescent="0.2">
      <c r="A15" s="166" t="s">
        <v>569</v>
      </c>
      <c r="B15" s="166" t="s">
        <v>570</v>
      </c>
      <c r="C15" s="159">
        <v>1214.5899999999999</v>
      </c>
      <c r="D15" s="159">
        <v>1214.5899999999999</v>
      </c>
      <c r="E15" s="159">
        <f t="shared" si="0"/>
        <v>0</v>
      </c>
    </row>
    <row r="16" spans="1:5" x14ac:dyDescent="0.2">
      <c r="A16" s="145" t="s">
        <v>571</v>
      </c>
      <c r="B16" s="145" t="s">
        <v>572</v>
      </c>
      <c r="C16" s="197">
        <f>SUM(C12:C15)</f>
        <v>2021161.15</v>
      </c>
      <c r="D16" s="197">
        <f t="shared" ref="D16" si="2">SUM(D12:D15)</f>
        <v>6642895.4299999997</v>
      </c>
      <c r="E16" s="159">
        <f t="shared" si="0"/>
        <v>4621734.2799999993</v>
      </c>
    </row>
    <row r="17" spans="1:5" x14ac:dyDescent="0.2">
      <c r="A17" s="145"/>
      <c r="B17" s="145"/>
      <c r="C17" s="197"/>
      <c r="D17" s="197"/>
      <c r="E17" s="197"/>
    </row>
    <row r="18" spans="1:5" s="19" customFormat="1" x14ac:dyDescent="0.2">
      <c r="A18" s="146"/>
      <c r="B18" s="146" t="s">
        <v>573</v>
      </c>
      <c r="C18" s="160">
        <f>+C10+C16</f>
        <v>2026702.5299999998</v>
      </c>
      <c r="D18" s="160">
        <f t="shared" ref="D18:E18" si="3">+D10+D16</f>
        <v>6648436.8099999996</v>
      </c>
      <c r="E18" s="160">
        <f t="shared" si="3"/>
        <v>4621734.2799999993</v>
      </c>
    </row>
    <row r="19" spans="1:5" s="19" customFormat="1" x14ac:dyDescent="0.2">
      <c r="A19" s="192"/>
      <c r="B19" s="192"/>
      <c r="C19" s="198"/>
      <c r="D19" s="198"/>
      <c r="E19" s="198"/>
    </row>
    <row r="33" spans="1:5" x14ac:dyDescent="0.2">
      <c r="A33" s="268"/>
      <c r="B33" s="268"/>
      <c r="C33" s="268"/>
      <c r="D33" s="268"/>
      <c r="E33" s="268"/>
    </row>
    <row r="34" spans="1:5" x14ac:dyDescent="0.2">
      <c r="A34" s="268"/>
      <c r="B34" s="268"/>
      <c r="C34" s="268"/>
      <c r="D34" s="268"/>
      <c r="E34" s="268"/>
    </row>
    <row r="35" spans="1:5" x14ac:dyDescent="0.2">
      <c r="A35" s="268"/>
      <c r="B35" s="268"/>
      <c r="C35" s="268"/>
      <c r="D35" s="268"/>
      <c r="E35" s="268"/>
    </row>
    <row r="36" spans="1:5" x14ac:dyDescent="0.2">
      <c r="A36" s="268"/>
      <c r="B36" s="268"/>
      <c r="C36" s="268"/>
      <c r="D36" s="268"/>
      <c r="E36" s="268"/>
    </row>
    <row r="37" spans="1:5" x14ac:dyDescent="0.2">
      <c r="A37" s="268"/>
      <c r="B37" s="268"/>
      <c r="C37" s="268"/>
      <c r="D37" s="268"/>
      <c r="E37" s="268"/>
    </row>
    <row r="38" spans="1:5" x14ac:dyDescent="0.2">
      <c r="A38" s="268"/>
      <c r="B38" s="268"/>
      <c r="C38" s="268"/>
      <c r="D38" s="268"/>
      <c r="E38" s="268"/>
    </row>
    <row r="39" spans="1:5" x14ac:dyDescent="0.2">
      <c r="A39" s="268"/>
      <c r="B39" s="268"/>
      <c r="C39" s="268"/>
      <c r="D39" s="268"/>
      <c r="E39" s="268"/>
    </row>
    <row r="40" spans="1:5" x14ac:dyDescent="0.2">
      <c r="A40" s="268"/>
      <c r="B40" s="268"/>
      <c r="C40" s="268"/>
      <c r="D40" s="268"/>
      <c r="E40" s="268"/>
    </row>
    <row r="41" spans="1:5" x14ac:dyDescent="0.2">
      <c r="A41" s="268"/>
      <c r="B41" s="268"/>
      <c r="C41" s="268"/>
      <c r="D41" s="268"/>
      <c r="E41" s="268"/>
    </row>
    <row r="42" spans="1:5" x14ac:dyDescent="0.2">
      <c r="A42" s="268"/>
      <c r="B42" s="268"/>
      <c r="C42" s="268"/>
      <c r="D42" s="268"/>
      <c r="E42" s="268"/>
    </row>
    <row r="43" spans="1:5" x14ac:dyDescent="0.2">
      <c r="A43" s="268"/>
      <c r="B43" s="268"/>
      <c r="C43" s="268"/>
      <c r="D43" s="268"/>
      <c r="E43" s="268"/>
    </row>
    <row r="44" spans="1:5" x14ac:dyDescent="0.2">
      <c r="A44" s="268"/>
      <c r="B44" s="268"/>
      <c r="C44" s="268"/>
      <c r="D44" s="268"/>
      <c r="E44" s="268"/>
    </row>
    <row r="45" spans="1:5" x14ac:dyDescent="0.2">
      <c r="A45" s="268"/>
      <c r="B45" s="268"/>
      <c r="C45" s="268"/>
      <c r="D45" s="268"/>
      <c r="E45" s="268"/>
    </row>
    <row r="46" spans="1:5" x14ac:dyDescent="0.2">
      <c r="A46" s="268"/>
      <c r="B46" s="268"/>
      <c r="C46" s="268"/>
      <c r="D46" s="268"/>
      <c r="E46" s="268"/>
    </row>
    <row r="47" spans="1:5" x14ac:dyDescent="0.2">
      <c r="A47" s="268"/>
      <c r="B47" s="268"/>
      <c r="C47" s="268"/>
      <c r="D47" s="268"/>
      <c r="E47" s="268"/>
    </row>
    <row r="48" spans="1:5" x14ac:dyDescent="0.2">
      <c r="A48" s="268"/>
      <c r="B48" s="268"/>
      <c r="C48" s="268"/>
      <c r="D48" s="268"/>
      <c r="E48" s="268"/>
    </row>
    <row r="49" spans="1:5" x14ac:dyDescent="0.2">
      <c r="A49" s="268"/>
      <c r="B49" s="268"/>
      <c r="C49" s="268"/>
      <c r="D49" s="268"/>
      <c r="E49" s="268"/>
    </row>
    <row r="50" spans="1:5" x14ac:dyDescent="0.2">
      <c r="A50" s="268"/>
      <c r="B50" s="268"/>
      <c r="C50" s="268"/>
      <c r="D50" s="268"/>
      <c r="E50" s="268"/>
    </row>
    <row r="51" spans="1:5" x14ac:dyDescent="0.2">
      <c r="A51" s="268"/>
      <c r="B51" s="268"/>
      <c r="C51" s="268"/>
      <c r="D51" s="268"/>
      <c r="E51" s="268"/>
    </row>
    <row r="52" spans="1:5" x14ac:dyDescent="0.2">
      <c r="A52" s="268"/>
      <c r="B52" s="268"/>
      <c r="C52" s="268"/>
      <c r="D52" s="268"/>
      <c r="E52" s="268"/>
    </row>
    <row r="53" spans="1:5" x14ac:dyDescent="0.2">
      <c r="A53" s="268"/>
      <c r="B53" s="268"/>
      <c r="C53" s="268"/>
      <c r="D53" s="268"/>
      <c r="E53" s="268"/>
    </row>
    <row r="54" spans="1:5" x14ac:dyDescent="0.2">
      <c r="A54" s="268"/>
      <c r="B54" s="268"/>
      <c r="C54" s="268"/>
      <c r="D54" s="268"/>
      <c r="E54" s="268"/>
    </row>
    <row r="55" spans="1:5" x14ac:dyDescent="0.2">
      <c r="A55" s="268"/>
      <c r="B55" s="268"/>
      <c r="C55" s="268"/>
      <c r="D55" s="268"/>
      <c r="E55" s="268"/>
    </row>
    <row r="56" spans="1:5" x14ac:dyDescent="0.2">
      <c r="A56" s="268"/>
      <c r="B56" s="268"/>
      <c r="C56" s="268"/>
      <c r="D56" s="268"/>
      <c r="E56" s="268"/>
    </row>
    <row r="57" spans="1:5" x14ac:dyDescent="0.2">
      <c r="A57" s="268"/>
      <c r="B57" s="268"/>
      <c r="C57" s="268"/>
      <c r="D57" s="268"/>
      <c r="E57" s="268"/>
    </row>
    <row r="58" spans="1:5" x14ac:dyDescent="0.2">
      <c r="A58" s="268"/>
      <c r="B58" s="268"/>
      <c r="C58" s="268"/>
      <c r="D58" s="268"/>
      <c r="E58" s="268"/>
    </row>
    <row r="59" spans="1:5" x14ac:dyDescent="0.2">
      <c r="A59" s="268"/>
      <c r="B59" s="268"/>
      <c r="C59" s="268"/>
      <c r="D59" s="268"/>
      <c r="E59" s="268"/>
    </row>
    <row r="60" spans="1:5" x14ac:dyDescent="0.2">
      <c r="A60" s="268"/>
      <c r="B60" s="268"/>
      <c r="C60" s="268"/>
      <c r="D60" s="268"/>
      <c r="E60" s="268"/>
    </row>
    <row r="61" spans="1:5" x14ac:dyDescent="0.2">
      <c r="A61" s="268"/>
      <c r="B61" s="268"/>
      <c r="C61" s="268"/>
      <c r="D61" s="268"/>
      <c r="E61" s="268"/>
    </row>
    <row r="62" spans="1:5" x14ac:dyDescent="0.2">
      <c r="A62" s="268"/>
      <c r="B62" s="268"/>
      <c r="C62" s="268"/>
      <c r="D62" s="268"/>
      <c r="E62" s="268"/>
    </row>
    <row r="63" spans="1:5" x14ac:dyDescent="0.2">
      <c r="A63" s="268"/>
      <c r="B63" s="268"/>
      <c r="C63" s="268"/>
      <c r="D63" s="268"/>
      <c r="E63" s="268"/>
    </row>
    <row r="64" spans="1:5" x14ac:dyDescent="0.2">
      <c r="A64" s="268"/>
      <c r="B64" s="268"/>
      <c r="C64" s="268"/>
      <c r="D64" s="268"/>
      <c r="E64" s="268"/>
    </row>
    <row r="65" spans="1:5" x14ac:dyDescent="0.2">
      <c r="A65" s="268"/>
      <c r="B65" s="268"/>
      <c r="C65" s="268"/>
      <c r="D65" s="268"/>
      <c r="E65" s="268"/>
    </row>
    <row r="66" spans="1:5" x14ac:dyDescent="0.2">
      <c r="A66" s="268"/>
      <c r="B66" s="268"/>
      <c r="C66" s="268"/>
      <c r="D66" s="268"/>
      <c r="E66" s="268"/>
    </row>
    <row r="67" spans="1:5" x14ac:dyDescent="0.2">
      <c r="A67" s="268"/>
      <c r="B67" s="268"/>
      <c r="C67" s="268"/>
      <c r="D67" s="268"/>
      <c r="E67" s="268"/>
    </row>
    <row r="68" spans="1:5" x14ac:dyDescent="0.2">
      <c r="A68" s="268"/>
      <c r="B68" s="268"/>
      <c r="C68" s="268"/>
      <c r="D68" s="268"/>
      <c r="E68" s="268"/>
    </row>
    <row r="69" spans="1:5" x14ac:dyDescent="0.2">
      <c r="A69" s="268"/>
      <c r="B69" s="268"/>
      <c r="C69" s="268"/>
      <c r="D69" s="268"/>
      <c r="E69" s="268"/>
    </row>
    <row r="70" spans="1:5" x14ac:dyDescent="0.2">
      <c r="A70" s="268"/>
      <c r="B70" s="268"/>
      <c r="C70" s="268"/>
      <c r="D70" s="268"/>
      <c r="E70" s="268"/>
    </row>
    <row r="71" spans="1:5" x14ac:dyDescent="0.2">
      <c r="A71" s="268"/>
      <c r="B71" s="268"/>
      <c r="C71" s="268"/>
      <c r="D71" s="268"/>
      <c r="E71" s="268"/>
    </row>
    <row r="72" spans="1:5" x14ac:dyDescent="0.2">
      <c r="A72" s="268"/>
      <c r="B72" s="268"/>
      <c r="C72" s="268"/>
      <c r="D72" s="268"/>
      <c r="E72" s="268"/>
    </row>
    <row r="73" spans="1:5" x14ac:dyDescent="0.2">
      <c r="A73" s="268"/>
      <c r="B73" s="268"/>
      <c r="C73" s="268"/>
      <c r="D73" s="268"/>
      <c r="E73" s="268"/>
    </row>
    <row r="74" spans="1:5" x14ac:dyDescent="0.2">
      <c r="A74" s="268"/>
      <c r="B74" s="268"/>
      <c r="C74" s="268"/>
      <c r="D74" s="268"/>
      <c r="E74" s="268"/>
    </row>
    <row r="75" spans="1:5" x14ac:dyDescent="0.2">
      <c r="A75" s="268"/>
      <c r="B75" s="268"/>
      <c r="C75" s="268"/>
      <c r="D75" s="268"/>
      <c r="E75" s="268"/>
    </row>
    <row r="76" spans="1:5" x14ac:dyDescent="0.2">
      <c r="A76" s="268"/>
      <c r="B76" s="268"/>
      <c r="C76" s="268"/>
      <c r="D76" s="268"/>
      <c r="E76" s="268"/>
    </row>
    <row r="77" spans="1:5" x14ac:dyDescent="0.2">
      <c r="A77" s="268"/>
      <c r="B77" s="268"/>
      <c r="C77" s="268"/>
      <c r="D77" s="268"/>
      <c r="E77" s="268"/>
    </row>
    <row r="78" spans="1:5" x14ac:dyDescent="0.2">
      <c r="A78" s="268"/>
      <c r="B78" s="268"/>
      <c r="C78" s="268"/>
      <c r="D78" s="268"/>
      <c r="E78" s="268"/>
    </row>
    <row r="79" spans="1:5" x14ac:dyDescent="0.2">
      <c r="A79" s="268"/>
      <c r="B79" s="268"/>
      <c r="C79" s="268"/>
      <c r="D79" s="268"/>
      <c r="E79" s="268"/>
    </row>
    <row r="80" spans="1:5" x14ac:dyDescent="0.2">
      <c r="A80" s="268"/>
      <c r="B80" s="268"/>
      <c r="C80" s="268"/>
      <c r="D80" s="268"/>
      <c r="E80" s="268"/>
    </row>
    <row r="81" spans="1:5" x14ac:dyDescent="0.2">
      <c r="A81" s="268"/>
      <c r="B81" s="268"/>
      <c r="C81" s="268"/>
      <c r="D81" s="268"/>
      <c r="E81" s="268"/>
    </row>
    <row r="82" spans="1:5" x14ac:dyDescent="0.2">
      <c r="A82" s="268"/>
      <c r="B82" s="268"/>
      <c r="C82" s="268"/>
      <c r="D82" s="268"/>
      <c r="E82" s="268"/>
    </row>
    <row r="83" spans="1:5" x14ac:dyDescent="0.2">
      <c r="A83" s="268"/>
      <c r="B83" s="268"/>
      <c r="C83" s="268"/>
      <c r="D83" s="268"/>
      <c r="E83" s="268"/>
    </row>
    <row r="84" spans="1:5" x14ac:dyDescent="0.2">
      <c r="A84" s="268"/>
      <c r="B84" s="268"/>
      <c r="C84" s="268"/>
      <c r="D84" s="268"/>
      <c r="E84" s="268"/>
    </row>
    <row r="85" spans="1:5" x14ac:dyDescent="0.2">
      <c r="A85" s="268"/>
      <c r="B85" s="268"/>
      <c r="C85" s="268"/>
      <c r="D85" s="268"/>
      <c r="E85" s="268"/>
    </row>
    <row r="86" spans="1:5" x14ac:dyDescent="0.2">
      <c r="A86" s="268"/>
      <c r="B86" s="268"/>
      <c r="C86" s="268"/>
      <c r="D86" s="268"/>
      <c r="E86" s="268"/>
    </row>
    <row r="87" spans="1:5" x14ac:dyDescent="0.2">
      <c r="A87" s="268"/>
      <c r="B87" s="268"/>
      <c r="C87" s="268"/>
      <c r="D87" s="268"/>
      <c r="E87" s="268"/>
    </row>
    <row r="88" spans="1:5" x14ac:dyDescent="0.2">
      <c r="A88" s="268"/>
      <c r="B88" s="268"/>
      <c r="C88" s="268"/>
      <c r="D88" s="268"/>
      <c r="E88" s="268"/>
    </row>
    <row r="89" spans="1:5" x14ac:dyDescent="0.2">
      <c r="A89" s="268"/>
      <c r="B89" s="268"/>
      <c r="C89" s="268"/>
      <c r="D89" s="268"/>
      <c r="E89" s="268"/>
    </row>
    <row r="90" spans="1:5" x14ac:dyDescent="0.2">
      <c r="A90" s="268"/>
      <c r="B90" s="268"/>
      <c r="C90" s="268"/>
      <c r="D90" s="268"/>
      <c r="E90" s="268"/>
    </row>
    <row r="91" spans="1:5" x14ac:dyDescent="0.2">
      <c r="A91" s="268"/>
      <c r="B91" s="268"/>
      <c r="C91" s="268"/>
      <c r="D91" s="268"/>
      <c r="E91" s="268"/>
    </row>
    <row r="92" spans="1:5" x14ac:dyDescent="0.2">
      <c r="A92" s="268"/>
      <c r="B92" s="268"/>
      <c r="C92" s="268"/>
      <c r="D92" s="268"/>
      <c r="E92" s="268"/>
    </row>
    <row r="93" spans="1:5" x14ac:dyDescent="0.2">
      <c r="A93" s="268"/>
      <c r="B93" s="268"/>
      <c r="C93" s="268"/>
      <c r="D93" s="268"/>
      <c r="E93" s="268"/>
    </row>
    <row r="94" spans="1:5" x14ac:dyDescent="0.2">
      <c r="A94" s="268"/>
      <c r="B94" s="268"/>
      <c r="C94" s="268"/>
      <c r="D94" s="268"/>
      <c r="E94" s="268"/>
    </row>
    <row r="95" spans="1:5" x14ac:dyDescent="0.2">
      <c r="A95" s="268"/>
      <c r="B95" s="268"/>
      <c r="C95" s="268"/>
      <c r="D95" s="268"/>
      <c r="E95" s="268"/>
    </row>
    <row r="96" spans="1:5" x14ac:dyDescent="0.2">
      <c r="A96" s="268"/>
      <c r="B96" s="268"/>
      <c r="C96" s="268"/>
      <c r="D96" s="268"/>
      <c r="E96" s="268"/>
    </row>
    <row r="97" spans="1:5" x14ac:dyDescent="0.2">
      <c r="A97" s="268"/>
      <c r="B97" s="268"/>
      <c r="C97" s="268"/>
      <c r="D97" s="268"/>
      <c r="E97" s="268"/>
    </row>
    <row r="98" spans="1:5" x14ac:dyDescent="0.2">
      <c r="A98" s="268"/>
      <c r="B98" s="268"/>
      <c r="C98" s="268"/>
      <c r="D98" s="268"/>
      <c r="E98" s="268"/>
    </row>
    <row r="99" spans="1:5" x14ac:dyDescent="0.2">
      <c r="A99" s="268"/>
      <c r="B99" s="268"/>
      <c r="C99" s="268"/>
      <c r="D99" s="268"/>
      <c r="E99" s="268"/>
    </row>
    <row r="100" spans="1:5" x14ac:dyDescent="0.2">
      <c r="A100" s="268"/>
      <c r="B100" s="268"/>
      <c r="C100" s="268"/>
      <c r="D100" s="268"/>
      <c r="E100" s="268"/>
    </row>
    <row r="101" spans="1:5" x14ac:dyDescent="0.2">
      <c r="A101" s="268"/>
      <c r="B101" s="268"/>
      <c r="C101" s="268"/>
      <c r="D101" s="268"/>
      <c r="E101" s="268"/>
    </row>
    <row r="102" spans="1:5" x14ac:dyDescent="0.2">
      <c r="A102" s="268"/>
      <c r="B102" s="268"/>
      <c r="C102" s="268"/>
      <c r="D102" s="268"/>
      <c r="E102" s="268"/>
    </row>
    <row r="103" spans="1:5" x14ac:dyDescent="0.2">
      <c r="A103" s="268"/>
      <c r="B103" s="268"/>
      <c r="C103" s="268"/>
      <c r="D103" s="268"/>
      <c r="E103" s="268"/>
    </row>
    <row r="104" spans="1:5" x14ac:dyDescent="0.2">
      <c r="A104" s="268"/>
      <c r="B104" s="268"/>
      <c r="C104" s="268"/>
      <c r="D104" s="268"/>
      <c r="E104" s="268"/>
    </row>
    <row r="105" spans="1:5" x14ac:dyDescent="0.2">
      <c r="A105" s="268"/>
      <c r="B105" s="268"/>
      <c r="C105" s="268"/>
      <c r="D105" s="268"/>
      <c r="E105" s="268"/>
    </row>
    <row r="106" spans="1:5" x14ac:dyDescent="0.2">
      <c r="A106" s="268"/>
      <c r="B106" s="268"/>
      <c r="C106" s="268"/>
      <c r="D106" s="268"/>
      <c r="E106" s="268"/>
    </row>
    <row r="107" spans="1:5" x14ac:dyDescent="0.2">
      <c r="A107" s="268"/>
      <c r="B107" s="268"/>
      <c r="C107" s="268"/>
      <c r="D107" s="268"/>
      <c r="E107" s="268"/>
    </row>
    <row r="108" spans="1:5" x14ac:dyDescent="0.2">
      <c r="A108" s="268"/>
      <c r="B108" s="268"/>
      <c r="C108" s="268"/>
      <c r="D108" s="268"/>
      <c r="E108" s="268"/>
    </row>
    <row r="109" spans="1:5" x14ac:dyDescent="0.2">
      <c r="A109" s="268"/>
      <c r="B109" s="268"/>
      <c r="C109" s="268"/>
      <c r="D109" s="268"/>
      <c r="E109" s="268"/>
    </row>
    <row r="110" spans="1:5" x14ac:dyDescent="0.2">
      <c r="A110" s="268"/>
      <c r="B110" s="268"/>
      <c r="C110" s="268"/>
      <c r="D110" s="268"/>
      <c r="E110" s="268"/>
    </row>
    <row r="111" spans="1:5" x14ac:dyDescent="0.2">
      <c r="A111" s="268"/>
      <c r="B111" s="268"/>
      <c r="C111" s="268"/>
      <c r="D111" s="268"/>
      <c r="E111" s="268"/>
    </row>
    <row r="112" spans="1:5" x14ac:dyDescent="0.2">
      <c r="A112" s="268"/>
      <c r="B112" s="268"/>
      <c r="C112" s="268"/>
      <c r="D112" s="268"/>
      <c r="E112" s="268"/>
    </row>
    <row r="113" spans="1:5" x14ac:dyDescent="0.2">
      <c r="A113" s="268"/>
      <c r="B113" s="268"/>
      <c r="C113" s="268"/>
      <c r="D113" s="268"/>
      <c r="E113" s="268"/>
    </row>
    <row r="114" spans="1:5" x14ac:dyDescent="0.2">
      <c r="A114" s="268"/>
      <c r="B114" s="268"/>
      <c r="C114" s="268"/>
      <c r="D114" s="268"/>
      <c r="E114" s="268"/>
    </row>
    <row r="115" spans="1:5" x14ac:dyDescent="0.2">
      <c r="A115" s="268"/>
      <c r="B115" s="268"/>
      <c r="C115" s="268"/>
      <c r="D115" s="268"/>
      <c r="E115" s="268"/>
    </row>
    <row r="116" spans="1:5" x14ac:dyDescent="0.2">
      <c r="A116" s="268"/>
      <c r="B116" s="268"/>
      <c r="C116" s="268"/>
      <c r="D116" s="268"/>
      <c r="E116" s="268"/>
    </row>
    <row r="117" spans="1:5" x14ac:dyDescent="0.2">
      <c r="A117" s="268"/>
      <c r="B117" s="268"/>
      <c r="C117" s="268"/>
      <c r="D117" s="268"/>
      <c r="E117" s="268"/>
    </row>
    <row r="118" spans="1:5" x14ac:dyDescent="0.2">
      <c r="A118" s="268"/>
      <c r="B118" s="268"/>
      <c r="C118" s="268"/>
      <c r="D118" s="268"/>
      <c r="E118" s="268"/>
    </row>
    <row r="119" spans="1:5" x14ac:dyDescent="0.2">
      <c r="A119" s="268"/>
      <c r="B119" s="268"/>
      <c r="C119" s="268"/>
      <c r="D119" s="268"/>
      <c r="E119" s="268"/>
    </row>
    <row r="120" spans="1:5" x14ac:dyDescent="0.2">
      <c r="A120" s="268"/>
      <c r="B120" s="268"/>
      <c r="C120" s="268"/>
      <c r="D120" s="268"/>
      <c r="E120" s="268"/>
    </row>
    <row r="121" spans="1:5" x14ac:dyDescent="0.2">
      <c r="A121" s="268"/>
      <c r="B121" s="268"/>
      <c r="C121" s="268"/>
      <c r="D121" s="268"/>
      <c r="E121" s="268"/>
    </row>
    <row r="122" spans="1:5" x14ac:dyDescent="0.2">
      <c r="A122" s="268"/>
      <c r="B122" s="268"/>
      <c r="C122" s="268"/>
      <c r="D122" s="268"/>
      <c r="E122" s="268"/>
    </row>
    <row r="123" spans="1:5" x14ac:dyDescent="0.2">
      <c r="A123" s="268"/>
      <c r="B123" s="268"/>
      <c r="C123" s="268"/>
      <c r="D123" s="268"/>
      <c r="E123" s="268"/>
    </row>
    <row r="124" spans="1:5" x14ac:dyDescent="0.2">
      <c r="A124" s="268"/>
      <c r="B124" s="268"/>
      <c r="C124" s="268"/>
      <c r="D124" s="268"/>
      <c r="E124" s="268"/>
    </row>
    <row r="125" spans="1:5" x14ac:dyDescent="0.2">
      <c r="A125" s="268"/>
      <c r="B125" s="268"/>
      <c r="C125" s="268"/>
      <c r="D125" s="268"/>
      <c r="E125" s="268"/>
    </row>
    <row r="126" spans="1:5" x14ac:dyDescent="0.2">
      <c r="A126" s="268"/>
      <c r="B126" s="268"/>
      <c r="C126" s="268"/>
      <c r="D126" s="268"/>
      <c r="E126" s="268"/>
    </row>
    <row r="127" spans="1:5" x14ac:dyDescent="0.2">
      <c r="A127" s="268"/>
      <c r="B127" s="268"/>
      <c r="C127" s="268"/>
      <c r="D127" s="268"/>
      <c r="E127" s="268"/>
    </row>
    <row r="128" spans="1:5" x14ac:dyDescent="0.2">
      <c r="A128" s="268"/>
      <c r="B128" s="268"/>
      <c r="C128" s="268"/>
      <c r="D128" s="268"/>
      <c r="E128" s="268"/>
    </row>
    <row r="129" spans="1:5" x14ac:dyDescent="0.2">
      <c r="A129" s="268"/>
      <c r="B129" s="268"/>
      <c r="C129" s="268"/>
      <c r="D129" s="268"/>
      <c r="E129" s="268"/>
    </row>
    <row r="130" spans="1:5" x14ac:dyDescent="0.2">
      <c r="A130" s="268"/>
      <c r="B130" s="268"/>
      <c r="C130" s="268"/>
      <c r="D130" s="268"/>
      <c r="E130" s="268"/>
    </row>
    <row r="131" spans="1:5" x14ac:dyDescent="0.2">
      <c r="A131" s="268"/>
      <c r="B131" s="268"/>
      <c r="C131" s="268"/>
      <c r="D131" s="268"/>
      <c r="E131" s="268"/>
    </row>
    <row r="132" spans="1:5" x14ac:dyDescent="0.2">
      <c r="A132" s="268"/>
      <c r="B132" s="268"/>
      <c r="C132" s="268"/>
      <c r="D132" s="268"/>
      <c r="E132" s="268"/>
    </row>
    <row r="133" spans="1:5" x14ac:dyDescent="0.2">
      <c r="A133" s="268"/>
      <c r="B133" s="268"/>
      <c r="C133" s="268"/>
      <c r="D133" s="268"/>
      <c r="E133" s="268"/>
    </row>
    <row r="134" spans="1:5" x14ac:dyDescent="0.2">
      <c r="A134" s="268"/>
      <c r="B134" s="268"/>
      <c r="C134" s="268"/>
      <c r="D134" s="268"/>
      <c r="E134" s="268"/>
    </row>
    <row r="135" spans="1:5" x14ac:dyDescent="0.2">
      <c r="A135" s="268"/>
      <c r="B135" s="268"/>
      <c r="C135" s="268"/>
      <c r="D135" s="268"/>
      <c r="E135" s="268"/>
    </row>
    <row r="136" spans="1:5" x14ac:dyDescent="0.2">
      <c r="A136" s="268"/>
      <c r="B136" s="268"/>
      <c r="C136" s="268"/>
      <c r="D136" s="268"/>
      <c r="E136" s="268"/>
    </row>
    <row r="137" spans="1:5" x14ac:dyDescent="0.2">
      <c r="A137" s="268"/>
      <c r="B137" s="268"/>
      <c r="C137" s="268"/>
      <c r="D137" s="268"/>
      <c r="E137" s="268"/>
    </row>
    <row r="138" spans="1:5" x14ac:dyDescent="0.2">
      <c r="A138" s="268"/>
      <c r="B138" s="268"/>
      <c r="C138" s="268"/>
      <c r="D138" s="268"/>
      <c r="E138" s="268"/>
    </row>
    <row r="139" spans="1:5" x14ac:dyDescent="0.2">
      <c r="A139" s="268"/>
      <c r="B139" s="268"/>
      <c r="C139" s="268"/>
      <c r="D139" s="268"/>
      <c r="E139" s="268"/>
    </row>
    <row r="140" spans="1:5" x14ac:dyDescent="0.2">
      <c r="A140" s="268"/>
      <c r="B140" s="268"/>
      <c r="C140" s="268"/>
      <c r="D140" s="268"/>
      <c r="E140" s="268"/>
    </row>
    <row r="141" spans="1:5" x14ac:dyDescent="0.2">
      <c r="A141" s="268"/>
      <c r="B141" s="268"/>
      <c r="C141" s="268"/>
      <c r="D141" s="268"/>
      <c r="E141" s="268"/>
    </row>
    <row r="142" spans="1:5" x14ac:dyDescent="0.2">
      <c r="A142" s="268"/>
      <c r="B142" s="268"/>
      <c r="C142" s="268"/>
      <c r="D142" s="268"/>
      <c r="E142" s="268"/>
    </row>
    <row r="143" spans="1:5" x14ac:dyDescent="0.2">
      <c r="A143" s="268"/>
      <c r="B143" s="268"/>
      <c r="C143" s="268"/>
      <c r="D143" s="268"/>
      <c r="E143" s="268"/>
    </row>
    <row r="144" spans="1:5" x14ac:dyDescent="0.2">
      <c r="A144" s="268"/>
      <c r="B144" s="268"/>
      <c r="C144" s="268"/>
      <c r="D144" s="268"/>
      <c r="E144" s="268"/>
    </row>
    <row r="145" spans="1:5" x14ac:dyDescent="0.2">
      <c r="A145" s="268"/>
      <c r="B145" s="268"/>
      <c r="C145" s="268"/>
      <c r="D145" s="268"/>
      <c r="E145" s="268"/>
    </row>
    <row r="146" spans="1:5" x14ac:dyDescent="0.2">
      <c r="A146" s="268"/>
      <c r="B146" s="268"/>
      <c r="C146" s="268"/>
      <c r="D146" s="268"/>
      <c r="E146" s="268"/>
    </row>
    <row r="147" spans="1:5" x14ac:dyDescent="0.2">
      <c r="A147" s="268"/>
      <c r="B147" s="268"/>
      <c r="C147" s="268"/>
      <c r="D147" s="268"/>
      <c r="E147" s="268"/>
    </row>
    <row r="148" spans="1:5" x14ac:dyDescent="0.2">
      <c r="A148" s="268"/>
      <c r="B148" s="268"/>
      <c r="C148" s="268"/>
      <c r="D148" s="268"/>
      <c r="E148" s="268"/>
    </row>
    <row r="149" spans="1:5" x14ac:dyDescent="0.2">
      <c r="A149" s="268"/>
      <c r="B149" s="268"/>
      <c r="C149" s="268"/>
      <c r="D149" s="268"/>
      <c r="E149" s="268"/>
    </row>
    <row r="150" spans="1:5" x14ac:dyDescent="0.2">
      <c r="A150" s="268"/>
      <c r="B150" s="268"/>
      <c r="C150" s="268"/>
      <c r="D150" s="268"/>
      <c r="E150" s="268"/>
    </row>
    <row r="151" spans="1:5" x14ac:dyDescent="0.2">
      <c r="A151" s="268"/>
      <c r="B151" s="268"/>
      <c r="C151" s="268"/>
      <c r="D151" s="268"/>
      <c r="E151" s="268"/>
    </row>
    <row r="152" spans="1:5" x14ac:dyDescent="0.2">
      <c r="A152" s="268"/>
      <c r="B152" s="268"/>
      <c r="C152" s="268"/>
      <c r="D152" s="268"/>
      <c r="E152" s="268"/>
    </row>
    <row r="153" spans="1:5" x14ac:dyDescent="0.2">
      <c r="A153" s="268"/>
      <c r="B153" s="268"/>
      <c r="C153" s="268"/>
      <c r="D153" s="268"/>
      <c r="E153" s="268"/>
    </row>
    <row r="154" spans="1:5" x14ac:dyDescent="0.2">
      <c r="A154" s="268"/>
      <c r="B154" s="268"/>
      <c r="C154" s="268"/>
      <c r="D154" s="268"/>
      <c r="E154" s="268"/>
    </row>
    <row r="155" spans="1:5" x14ac:dyDescent="0.2">
      <c r="A155" s="268"/>
      <c r="B155" s="268"/>
      <c r="C155" s="268"/>
      <c r="D155" s="268"/>
      <c r="E155" s="268"/>
    </row>
    <row r="156" spans="1:5" x14ac:dyDescent="0.2">
      <c r="A156" s="268"/>
      <c r="B156" s="268"/>
      <c r="C156" s="268"/>
      <c r="D156" s="268"/>
      <c r="E156" s="268"/>
    </row>
    <row r="157" spans="1:5" x14ac:dyDescent="0.2">
      <c r="A157" s="268"/>
      <c r="B157" s="268"/>
      <c r="C157" s="268"/>
      <c r="D157" s="268"/>
      <c r="E157" s="268"/>
    </row>
    <row r="158" spans="1:5" x14ac:dyDescent="0.2">
      <c r="A158" s="268"/>
      <c r="B158" s="268"/>
      <c r="C158" s="268"/>
      <c r="D158" s="268"/>
      <c r="E158" s="268"/>
    </row>
    <row r="159" spans="1:5" x14ac:dyDescent="0.2">
      <c r="A159" s="268"/>
      <c r="B159" s="268"/>
      <c r="C159" s="268"/>
      <c r="D159" s="268"/>
      <c r="E159" s="268"/>
    </row>
    <row r="160" spans="1:5" x14ac:dyDescent="0.2">
      <c r="A160" s="268"/>
      <c r="B160" s="268"/>
      <c r="C160" s="268"/>
      <c r="D160" s="268"/>
      <c r="E160" s="268"/>
    </row>
    <row r="161" spans="1:5" x14ac:dyDescent="0.2">
      <c r="A161" s="268"/>
      <c r="B161" s="268"/>
      <c r="C161" s="268"/>
      <c r="D161" s="268"/>
      <c r="E161" s="268"/>
    </row>
    <row r="162" spans="1:5" x14ac:dyDescent="0.2">
      <c r="A162" s="268"/>
      <c r="B162" s="268"/>
      <c r="C162" s="268"/>
      <c r="D162" s="268"/>
      <c r="E162" s="268"/>
    </row>
    <row r="163" spans="1:5" x14ac:dyDescent="0.2">
      <c r="A163" s="268"/>
      <c r="B163" s="268"/>
      <c r="C163" s="268"/>
      <c r="D163" s="268"/>
      <c r="E163" s="268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zoomScaleSheetLayoutView="100" workbookViewId="0">
      <selection activeCell="E28" sqref="E28"/>
    </sheetView>
  </sheetViews>
  <sheetFormatPr baseColWidth="10" defaultRowHeight="11.25" x14ac:dyDescent="0.2"/>
  <cols>
    <col min="1" max="1" width="20.7109375" style="148" customWidth="1"/>
    <col min="2" max="2" width="50.7109375" style="148" customWidth="1"/>
    <col min="3" max="3" width="17.7109375" style="113" customWidth="1"/>
    <col min="4" max="4" width="17.7109375" style="114" customWidth="1"/>
    <col min="5" max="5" width="20" style="268" customWidth="1"/>
    <col min="6" max="6" width="30.5703125" style="268" customWidth="1"/>
    <col min="7" max="16384" width="11.42578125" style="268"/>
  </cols>
  <sheetData>
    <row r="1" spans="1:4" s="39" customFormat="1" x14ac:dyDescent="0.2">
      <c r="A1" s="69" t="s">
        <v>43</v>
      </c>
      <c r="B1" s="69"/>
      <c r="C1" s="100"/>
      <c r="D1" s="101"/>
    </row>
    <row r="2" spans="1:4" s="39" customFormat="1" x14ac:dyDescent="0.2">
      <c r="A2" s="69" t="s">
        <v>0</v>
      </c>
      <c r="B2" s="69"/>
      <c r="C2" s="100"/>
      <c r="D2" s="102"/>
    </row>
    <row r="3" spans="1:4" s="39" customFormat="1" x14ac:dyDescent="0.2">
      <c r="A3" s="69"/>
      <c r="B3" s="69"/>
      <c r="C3" s="100"/>
      <c r="D3" s="102"/>
    </row>
    <row r="4" spans="1:4" s="39" customFormat="1" x14ac:dyDescent="0.2">
      <c r="C4" s="100"/>
      <c r="D4" s="102"/>
    </row>
    <row r="5" spans="1:4" s="39" customFormat="1" ht="11.25" customHeight="1" x14ac:dyDescent="0.2">
      <c r="A5" s="394" t="s">
        <v>279</v>
      </c>
      <c r="B5" s="395"/>
      <c r="C5" s="100"/>
      <c r="D5" s="103" t="s">
        <v>120</v>
      </c>
    </row>
    <row r="6" spans="1:4" x14ac:dyDescent="0.2">
      <c r="A6" s="104"/>
      <c r="B6" s="104"/>
      <c r="C6" s="105"/>
      <c r="D6" s="106"/>
    </row>
    <row r="7" spans="1:4" ht="15" customHeight="1" x14ac:dyDescent="0.2">
      <c r="A7" s="15" t="s">
        <v>46</v>
      </c>
      <c r="B7" s="16" t="s">
        <v>47</v>
      </c>
      <c r="C7" s="55" t="s">
        <v>77</v>
      </c>
      <c r="D7" s="49" t="s">
        <v>121</v>
      </c>
    </row>
    <row r="8" spans="1:4" x14ac:dyDescent="0.2">
      <c r="A8" s="107" t="s">
        <v>647</v>
      </c>
      <c r="B8" s="108" t="s">
        <v>648</v>
      </c>
      <c r="C8" s="109">
        <v>296080.78999999998</v>
      </c>
      <c r="D8" s="110">
        <f>+C8/C10</f>
        <v>1</v>
      </c>
    </row>
    <row r="9" spans="1:4" x14ac:dyDescent="0.2">
      <c r="A9" s="107"/>
      <c r="B9" s="107"/>
      <c r="C9" s="109"/>
      <c r="D9" s="110"/>
    </row>
    <row r="10" spans="1:4" x14ac:dyDescent="0.2">
      <c r="A10" s="111"/>
      <c r="B10" s="111" t="s">
        <v>393</v>
      </c>
      <c r="C10" s="112">
        <f>SUM(C8:C9)</f>
        <v>296080.78999999998</v>
      </c>
      <c r="D10" s="199">
        <f>SUM(D8:D9)</f>
        <v>1</v>
      </c>
    </row>
    <row r="13" spans="1:4" x14ac:dyDescent="0.2">
      <c r="A13" s="394" t="s">
        <v>280</v>
      </c>
      <c r="B13" s="395"/>
      <c r="C13" s="100"/>
      <c r="D13" s="103" t="s">
        <v>120</v>
      </c>
    </row>
    <row r="14" spans="1:4" x14ac:dyDescent="0.2">
      <c r="A14" s="104"/>
      <c r="B14" s="104"/>
      <c r="C14" s="105"/>
      <c r="D14" s="106"/>
    </row>
    <row r="15" spans="1:4" x14ac:dyDescent="0.2">
      <c r="A15" s="15" t="s">
        <v>46</v>
      </c>
      <c r="B15" s="16" t="s">
        <v>47</v>
      </c>
      <c r="C15" s="55" t="s">
        <v>77</v>
      </c>
      <c r="D15" s="49" t="s">
        <v>121</v>
      </c>
    </row>
    <row r="16" spans="1:4" x14ac:dyDescent="0.2">
      <c r="A16" s="378" t="s">
        <v>394</v>
      </c>
      <c r="B16" s="379" t="s">
        <v>395</v>
      </c>
      <c r="C16" s="380">
        <v>3869.84</v>
      </c>
      <c r="D16" s="381">
        <f>+C16/C24</f>
        <v>8.7642784945381802E-2</v>
      </c>
    </row>
    <row r="17" spans="1:12" x14ac:dyDescent="0.2">
      <c r="A17" s="328" t="s">
        <v>399</v>
      </c>
      <c r="B17" s="329" t="s">
        <v>400</v>
      </c>
      <c r="C17" s="109">
        <v>2745.37</v>
      </c>
      <c r="D17" s="330">
        <f>+C17/C24</f>
        <v>6.2176181058003127E-2</v>
      </c>
      <c r="L17" s="9"/>
    </row>
    <row r="18" spans="1:12" x14ac:dyDescent="0.2">
      <c r="A18" s="328" t="s">
        <v>401</v>
      </c>
      <c r="B18" s="329" t="s">
        <v>402</v>
      </c>
      <c r="C18" s="109">
        <v>19180</v>
      </c>
      <c r="D18" s="330">
        <f>+C18/C24</f>
        <v>0.43438194221270726</v>
      </c>
      <c r="L18" s="9"/>
    </row>
    <row r="19" spans="1:12" x14ac:dyDescent="0.2">
      <c r="A19" s="328" t="s">
        <v>403</v>
      </c>
      <c r="B19" s="329" t="s">
        <v>404</v>
      </c>
      <c r="C19" s="109">
        <v>543.11</v>
      </c>
      <c r="D19" s="330">
        <f>+C19/C24</f>
        <v>1.2300165622270253E-2</v>
      </c>
      <c r="L19" s="9"/>
    </row>
    <row r="20" spans="1:12" x14ac:dyDescent="0.2">
      <c r="A20" s="328" t="s">
        <v>409</v>
      </c>
      <c r="B20" s="329" t="s">
        <v>410</v>
      </c>
      <c r="C20" s="109">
        <v>1350</v>
      </c>
      <c r="D20" s="330">
        <f>+C20/C24</f>
        <v>3.0574328570758851E-2</v>
      </c>
      <c r="L20" s="9"/>
    </row>
    <row r="21" spans="1:12" ht="22.5" x14ac:dyDescent="0.2">
      <c r="A21" s="328" t="s">
        <v>417</v>
      </c>
      <c r="B21" s="329" t="s">
        <v>418</v>
      </c>
      <c r="C21" s="109">
        <v>5603.45</v>
      </c>
      <c r="D21" s="330">
        <f>+C21/C24</f>
        <v>0.12690497883690272</v>
      </c>
      <c r="L21" s="9"/>
    </row>
    <row r="22" spans="1:12" x14ac:dyDescent="0.2">
      <c r="A22" s="328" t="s">
        <v>419</v>
      </c>
      <c r="B22" s="329" t="s">
        <v>420</v>
      </c>
      <c r="C22" s="109">
        <v>4712.0600000000004</v>
      </c>
      <c r="D22" s="330">
        <f>+C22/C24</f>
        <v>0.10671708939639257</v>
      </c>
      <c r="L22" s="9"/>
    </row>
    <row r="23" spans="1:12" x14ac:dyDescent="0.2">
      <c r="A23" s="328" t="s">
        <v>425</v>
      </c>
      <c r="B23" s="329" t="s">
        <v>426</v>
      </c>
      <c r="C23" s="109">
        <v>6150.86</v>
      </c>
      <c r="D23" s="330">
        <f>+C22:C23/C24</f>
        <v>0.13930252935758353</v>
      </c>
      <c r="L23" s="9"/>
    </row>
    <row r="24" spans="1:12" x14ac:dyDescent="0.2">
      <c r="A24" s="111"/>
      <c r="B24" s="111" t="s">
        <v>574</v>
      </c>
      <c r="C24" s="112">
        <f>SUM(C16:C23)</f>
        <v>44154.689999999995</v>
      </c>
      <c r="D24" s="331">
        <f>SUM(D16:D23)</f>
        <v>1</v>
      </c>
    </row>
    <row r="29" spans="1:12" x14ac:dyDescent="0.2">
      <c r="B29" s="156"/>
    </row>
  </sheetData>
  <mergeCells count="2">
    <mergeCell ref="A5:B5"/>
    <mergeCell ref="A13:B13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15:D16"/>
    <dataValidation allowBlank="1" showInputMessage="1" showErrorMessage="1" prompt="Importe (saldo final) de las adquisiciones de bienes muebles e inmuebles efectuadas en el periodo al que corresponde la cuenta pública presentada." sqref="C15:C16"/>
    <dataValidation allowBlank="1" showInputMessage="1" showErrorMessage="1" prompt="Corresponde al nombre o descripción de la cuenta de acuerdo al Plan de Cuentas emitido por el CONAC." sqref="B7 B15:B16"/>
    <dataValidation allowBlank="1" showInputMessage="1" showErrorMessage="1" prompt="Corresponde al número de la cuenta de acuerdo al Plan de Cuentas emitido por el CONAC (DOF 23/12/2015)." sqref="A7 A15:A16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Normal="100" zoomScaleSheetLayoutView="100" workbookViewId="0">
      <pane ySplit="8" topLeftCell="A9" activePane="bottomLeft" state="frozen"/>
      <selection pane="bottomLeft" activeCell="D17" sqref="D17"/>
    </sheetView>
  </sheetViews>
  <sheetFormatPr baseColWidth="10" defaultRowHeight="11.25" x14ac:dyDescent="0.2"/>
  <cols>
    <col min="1" max="1" width="11.7109375" style="148" customWidth="1"/>
    <col min="2" max="2" width="68" style="148" customWidth="1"/>
    <col min="3" max="3" width="17.7109375" style="113" customWidth="1"/>
    <col min="4" max="4" width="17.7109375" style="268" customWidth="1"/>
    <col min="5" max="16384" width="11.42578125" style="268"/>
  </cols>
  <sheetData>
    <row r="1" spans="1:5" s="39" customFormat="1" x14ac:dyDescent="0.2">
      <c r="A1" s="69" t="s">
        <v>43</v>
      </c>
      <c r="B1" s="69"/>
      <c r="C1" s="100"/>
    </row>
    <row r="2" spans="1:5" s="39" customFormat="1" x14ac:dyDescent="0.2">
      <c r="A2" s="69" t="s">
        <v>0</v>
      </c>
      <c r="B2" s="69"/>
      <c r="C2" s="100"/>
    </row>
    <row r="3" spans="1:5" s="39" customFormat="1" x14ac:dyDescent="0.2">
      <c r="A3" s="69"/>
      <c r="B3" s="69"/>
      <c r="C3" s="100"/>
    </row>
    <row r="4" spans="1:5" s="39" customFormat="1" x14ac:dyDescent="0.2">
      <c r="A4" s="69"/>
      <c r="B4" s="69"/>
      <c r="C4" s="100"/>
    </row>
    <row r="5" spans="1:5" s="39" customFormat="1" x14ac:dyDescent="0.2">
      <c r="C5" s="100"/>
    </row>
    <row r="6" spans="1:5" s="39" customFormat="1" ht="11.25" customHeight="1" x14ac:dyDescent="0.2">
      <c r="A6" s="394" t="s">
        <v>261</v>
      </c>
      <c r="B6" s="395"/>
      <c r="C6" s="100"/>
      <c r="D6" s="273" t="s">
        <v>219</v>
      </c>
    </row>
    <row r="7" spans="1:5" x14ac:dyDescent="0.2">
      <c r="A7" s="104"/>
      <c r="B7" s="104"/>
      <c r="C7" s="105"/>
    </row>
    <row r="8" spans="1:5" ht="15" customHeight="1" x14ac:dyDescent="0.2">
      <c r="A8" s="15" t="s">
        <v>46</v>
      </c>
      <c r="B8" s="210" t="s">
        <v>47</v>
      </c>
      <c r="C8" s="55" t="s">
        <v>75</v>
      </c>
      <c r="D8" s="55" t="s">
        <v>76</v>
      </c>
    </row>
    <row r="9" spans="1:5" x14ac:dyDescent="0.2">
      <c r="A9" s="299">
        <v>5500</v>
      </c>
      <c r="B9" s="300" t="s">
        <v>287</v>
      </c>
      <c r="C9" s="215">
        <f>+C10+C19+C22+C28+C30+C32</f>
        <v>2643005.35</v>
      </c>
      <c r="D9" s="215">
        <f>+D10+D19+D22+D28+D30+D32</f>
        <v>3218286.87</v>
      </c>
      <c r="E9" s="9"/>
    </row>
    <row r="10" spans="1:5" x14ac:dyDescent="0.2">
      <c r="A10" s="303">
        <v>5510</v>
      </c>
      <c r="B10" s="304" t="s">
        <v>176</v>
      </c>
      <c r="C10" s="215">
        <f>SUM(C11:C18)</f>
        <v>2643005.35</v>
      </c>
      <c r="D10" s="215">
        <f>SUM(D11:D18)</f>
        <v>3218286.87</v>
      </c>
    </row>
    <row r="11" spans="1:5" x14ac:dyDescent="0.2">
      <c r="A11" s="303">
        <v>5511</v>
      </c>
      <c r="B11" s="304" t="s">
        <v>288</v>
      </c>
      <c r="C11" s="301"/>
      <c r="D11" s="302"/>
    </row>
    <row r="12" spans="1:5" x14ac:dyDescent="0.2">
      <c r="A12" s="303">
        <v>5512</v>
      </c>
      <c r="B12" s="304" t="s">
        <v>289</v>
      </c>
      <c r="C12" s="301"/>
      <c r="D12" s="302"/>
      <c r="E12" s="9"/>
    </row>
    <row r="13" spans="1:5" x14ac:dyDescent="0.2">
      <c r="A13" s="303">
        <v>5513</v>
      </c>
      <c r="B13" s="304" t="s">
        <v>290</v>
      </c>
      <c r="C13" s="301"/>
      <c r="D13" s="302"/>
    </row>
    <row r="14" spans="1:5" x14ac:dyDescent="0.2">
      <c r="A14" s="303">
        <v>5514</v>
      </c>
      <c r="B14" s="304" t="s">
        <v>291</v>
      </c>
      <c r="C14" s="301"/>
      <c r="D14" s="302"/>
    </row>
    <row r="15" spans="1:5" x14ac:dyDescent="0.2">
      <c r="A15" s="303">
        <v>5515</v>
      </c>
      <c r="B15" s="304" t="s">
        <v>292</v>
      </c>
      <c r="C15" s="301">
        <v>2531933.7000000002</v>
      </c>
      <c r="D15" s="302">
        <v>3088043.97</v>
      </c>
    </row>
    <row r="16" spans="1:5" x14ac:dyDescent="0.2">
      <c r="A16" s="303">
        <v>5516</v>
      </c>
      <c r="B16" s="304" t="s">
        <v>293</v>
      </c>
      <c r="C16" s="301"/>
      <c r="D16" s="302"/>
    </row>
    <row r="17" spans="1:4" x14ac:dyDescent="0.2">
      <c r="A17" s="303">
        <v>5517</v>
      </c>
      <c r="B17" s="304" t="s">
        <v>294</v>
      </c>
      <c r="C17" s="302">
        <v>111071.65</v>
      </c>
      <c r="D17" s="302">
        <v>130242.9</v>
      </c>
    </row>
    <row r="18" spans="1:4" x14ac:dyDescent="0.2">
      <c r="A18" s="303">
        <v>5518</v>
      </c>
      <c r="B18" s="304" t="s">
        <v>295</v>
      </c>
      <c r="C18" s="301"/>
      <c r="D18" s="302"/>
    </row>
    <row r="19" spans="1:4" x14ac:dyDescent="0.2">
      <c r="A19" s="303">
        <v>5520</v>
      </c>
      <c r="B19" s="304" t="s">
        <v>177</v>
      </c>
      <c r="C19" s="215">
        <f>SUM(C20:C21)</f>
        <v>0</v>
      </c>
      <c r="D19" s="215">
        <f>SUM(D20:D21)</f>
        <v>0</v>
      </c>
    </row>
    <row r="20" spans="1:4" x14ac:dyDescent="0.2">
      <c r="A20" s="303">
        <v>5521</v>
      </c>
      <c r="B20" s="304" t="s">
        <v>296</v>
      </c>
      <c r="C20" s="301"/>
      <c r="D20" s="302"/>
    </row>
    <row r="21" spans="1:4" x14ac:dyDescent="0.2">
      <c r="A21" s="303">
        <v>5522</v>
      </c>
      <c r="B21" s="304" t="s">
        <v>297</v>
      </c>
      <c r="C21" s="301"/>
      <c r="D21" s="302"/>
    </row>
    <row r="22" spans="1:4" x14ac:dyDescent="0.2">
      <c r="A22" s="303">
        <v>5530</v>
      </c>
      <c r="B22" s="304" t="s">
        <v>178</v>
      </c>
      <c r="C22" s="215">
        <f>SUM(C23:C27)</f>
        <v>0</v>
      </c>
      <c r="D22" s="215">
        <f>SUM(D23:D27)</f>
        <v>0</v>
      </c>
    </row>
    <row r="23" spans="1:4" x14ac:dyDescent="0.2">
      <c r="A23" s="303">
        <v>5531</v>
      </c>
      <c r="B23" s="304" t="s">
        <v>298</v>
      </c>
      <c r="C23" s="301"/>
      <c r="D23" s="302"/>
    </row>
    <row r="24" spans="1:4" x14ac:dyDescent="0.2">
      <c r="A24" s="303">
        <v>5532</v>
      </c>
      <c r="B24" s="304" t="s">
        <v>299</v>
      </c>
      <c r="C24" s="301"/>
      <c r="D24" s="302"/>
    </row>
    <row r="25" spans="1:4" x14ac:dyDescent="0.2">
      <c r="A25" s="303">
        <v>5533</v>
      </c>
      <c r="B25" s="304" t="s">
        <v>300</v>
      </c>
      <c r="C25" s="301"/>
      <c r="D25" s="302"/>
    </row>
    <row r="26" spans="1:4" x14ac:dyDescent="0.2">
      <c r="A26" s="303">
        <v>5534</v>
      </c>
      <c r="B26" s="304" t="s">
        <v>301</v>
      </c>
      <c r="C26" s="301"/>
      <c r="D26" s="302"/>
    </row>
    <row r="27" spans="1:4" x14ac:dyDescent="0.2">
      <c r="A27" s="303">
        <v>5535</v>
      </c>
      <c r="B27" s="304" t="s">
        <v>302</v>
      </c>
      <c r="C27" s="301"/>
      <c r="D27" s="302"/>
    </row>
    <row r="28" spans="1:4" x14ac:dyDescent="0.2">
      <c r="A28" s="303">
        <v>5540</v>
      </c>
      <c r="B28" s="304" t="s">
        <v>179</v>
      </c>
      <c r="C28" s="215">
        <f>SUM(C29)</f>
        <v>0</v>
      </c>
      <c r="D28" s="215">
        <f>SUM(D29)</f>
        <v>0</v>
      </c>
    </row>
    <row r="29" spans="1:4" x14ac:dyDescent="0.2">
      <c r="A29" s="303">
        <v>5541</v>
      </c>
      <c r="B29" s="304" t="s">
        <v>179</v>
      </c>
      <c r="C29" s="301"/>
      <c r="D29" s="302"/>
    </row>
    <row r="30" spans="1:4" x14ac:dyDescent="0.2">
      <c r="A30" s="303">
        <v>5550</v>
      </c>
      <c r="B30" s="305" t="s">
        <v>180</v>
      </c>
      <c r="C30" s="215">
        <f>SUM(C31)</f>
        <v>0</v>
      </c>
      <c r="D30" s="215">
        <f>SUM(D31)</f>
        <v>0</v>
      </c>
    </row>
    <row r="31" spans="1:4" x14ac:dyDescent="0.2">
      <c r="A31" s="303">
        <v>5551</v>
      </c>
      <c r="B31" s="305" t="s">
        <v>180</v>
      </c>
      <c r="C31" s="301"/>
      <c r="D31" s="302"/>
    </row>
    <row r="32" spans="1:4" x14ac:dyDescent="0.2">
      <c r="A32" s="303">
        <v>5590</v>
      </c>
      <c r="B32" s="305" t="s">
        <v>202</v>
      </c>
      <c r="C32" s="215">
        <f>SUM(C33:C40)</f>
        <v>0</v>
      </c>
      <c r="D32" s="215">
        <f>SUM(D33:D40)</f>
        <v>0</v>
      </c>
    </row>
    <row r="33" spans="1:4" x14ac:dyDescent="0.2">
      <c r="A33" s="303">
        <v>5591</v>
      </c>
      <c r="B33" s="305" t="s">
        <v>303</v>
      </c>
      <c r="C33" s="301"/>
      <c r="D33" s="302"/>
    </row>
    <row r="34" spans="1:4" x14ac:dyDescent="0.2">
      <c r="A34" s="303">
        <v>5592</v>
      </c>
      <c r="B34" s="305" t="s">
        <v>304</v>
      </c>
      <c r="C34" s="301"/>
      <c r="D34" s="302"/>
    </row>
    <row r="35" spans="1:4" x14ac:dyDescent="0.2">
      <c r="A35" s="303">
        <v>5593</v>
      </c>
      <c r="B35" s="305" t="s">
        <v>305</v>
      </c>
      <c r="C35" s="301"/>
      <c r="D35" s="302"/>
    </row>
    <row r="36" spans="1:4" x14ac:dyDescent="0.2">
      <c r="A36" s="303">
        <v>5594</v>
      </c>
      <c r="B36" s="305" t="s">
        <v>306</v>
      </c>
      <c r="C36" s="301"/>
      <c r="D36" s="302"/>
    </row>
    <row r="37" spans="1:4" x14ac:dyDescent="0.2">
      <c r="A37" s="303">
        <v>5595</v>
      </c>
      <c r="B37" s="305" t="s">
        <v>307</v>
      </c>
      <c r="C37" s="301"/>
      <c r="D37" s="302"/>
    </row>
    <row r="38" spans="1:4" x14ac:dyDescent="0.2">
      <c r="A38" s="303">
        <v>5596</v>
      </c>
      <c r="B38" s="305" t="s">
        <v>308</v>
      </c>
      <c r="C38" s="301"/>
      <c r="D38" s="302"/>
    </row>
    <row r="39" spans="1:4" x14ac:dyDescent="0.2">
      <c r="A39" s="303">
        <v>5597</v>
      </c>
      <c r="B39" s="305" t="s">
        <v>309</v>
      </c>
      <c r="C39" s="301"/>
      <c r="D39" s="302"/>
    </row>
    <row r="40" spans="1:4" x14ac:dyDescent="0.2">
      <c r="A40" s="303">
        <v>5599</v>
      </c>
      <c r="B40" s="305" t="s">
        <v>310</v>
      </c>
      <c r="C40" s="301"/>
      <c r="D40" s="302"/>
    </row>
    <row r="41" spans="1:4" x14ac:dyDescent="0.2">
      <c r="A41" s="299">
        <v>5600</v>
      </c>
      <c r="B41" s="306" t="s">
        <v>311</v>
      </c>
      <c r="C41" s="215">
        <f>+C42</f>
        <v>0</v>
      </c>
      <c r="D41" s="215">
        <f>+D42</f>
        <v>0</v>
      </c>
    </row>
    <row r="42" spans="1:4" x14ac:dyDescent="0.2">
      <c r="A42" s="303">
        <v>5610</v>
      </c>
      <c r="B42" s="305" t="s">
        <v>312</v>
      </c>
      <c r="C42" s="215">
        <f>+C43</f>
        <v>0</v>
      </c>
      <c r="D42" s="215">
        <f>+D43</f>
        <v>0</v>
      </c>
    </row>
    <row r="43" spans="1:4" x14ac:dyDescent="0.2">
      <c r="A43" s="307">
        <v>5611</v>
      </c>
      <c r="B43" s="308" t="s">
        <v>313</v>
      </c>
      <c r="C43" s="309"/>
      <c r="D43" s="310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20" sqref="C20"/>
    </sheetView>
  </sheetViews>
  <sheetFormatPr baseColWidth="10" defaultRowHeight="11.25" x14ac:dyDescent="0.2"/>
  <cols>
    <col min="1" max="1" width="20.7109375" style="268" customWidth="1"/>
    <col min="2" max="2" width="50.7109375" style="268" customWidth="1"/>
    <col min="3" max="3" width="17.7109375" style="268" customWidth="1"/>
    <col min="4" max="16384" width="11.42578125" style="268"/>
  </cols>
  <sheetData>
    <row r="1" spans="1:3" x14ac:dyDescent="0.2">
      <c r="A1" s="69" t="s">
        <v>43</v>
      </c>
    </row>
    <row r="2" spans="1:3" x14ac:dyDescent="0.2">
      <c r="A2" s="69"/>
    </row>
    <row r="3" spans="1:3" x14ac:dyDescent="0.2">
      <c r="A3" s="69"/>
    </row>
    <row r="4" spans="1:3" x14ac:dyDescent="0.2">
      <c r="A4" s="69"/>
    </row>
    <row r="5" spans="1:3" ht="11.25" customHeight="1" x14ac:dyDescent="0.2">
      <c r="A5" s="253" t="s">
        <v>194</v>
      </c>
      <c r="B5" s="254"/>
      <c r="C5" s="250" t="s">
        <v>212</v>
      </c>
    </row>
    <row r="6" spans="1:3" x14ac:dyDescent="0.2">
      <c r="A6" s="258"/>
      <c r="B6" s="258"/>
      <c r="C6" s="259"/>
    </row>
    <row r="7" spans="1:3" ht="15" customHeight="1" x14ac:dyDescent="0.2">
      <c r="A7" s="15" t="s">
        <v>46</v>
      </c>
      <c r="B7" s="255" t="s">
        <v>47</v>
      </c>
      <c r="C7" s="210" t="s">
        <v>54</v>
      </c>
    </row>
    <row r="8" spans="1:3" x14ac:dyDescent="0.2">
      <c r="A8" s="228">
        <v>900001</v>
      </c>
      <c r="B8" s="211" t="s">
        <v>182</v>
      </c>
      <c r="C8" s="215">
        <v>13428467.34</v>
      </c>
    </row>
    <row r="9" spans="1:3" x14ac:dyDescent="0.2">
      <c r="A9" s="228">
        <v>900002</v>
      </c>
      <c r="B9" s="212" t="s">
        <v>183</v>
      </c>
      <c r="C9" s="215">
        <f>SUM(C10:C14)</f>
        <v>33790.14</v>
      </c>
    </row>
    <row r="10" spans="1:3" x14ac:dyDescent="0.2">
      <c r="A10" s="226">
        <v>4320</v>
      </c>
      <c r="B10" s="213" t="s">
        <v>184</v>
      </c>
      <c r="C10" s="216"/>
    </row>
    <row r="11" spans="1:3" ht="22.5" x14ac:dyDescent="0.2">
      <c r="A11" s="226">
        <v>4330</v>
      </c>
      <c r="B11" s="213" t="s">
        <v>185</v>
      </c>
      <c r="C11" s="216"/>
    </row>
    <row r="12" spans="1:3" x14ac:dyDescent="0.2">
      <c r="A12" s="226">
        <v>4340</v>
      </c>
      <c r="B12" s="213" t="s">
        <v>186</v>
      </c>
      <c r="C12" s="216"/>
    </row>
    <row r="13" spans="1:3" x14ac:dyDescent="0.2">
      <c r="A13" s="226">
        <v>4399</v>
      </c>
      <c r="B13" s="213" t="s">
        <v>187</v>
      </c>
      <c r="C13" s="216"/>
    </row>
    <row r="14" spans="1:3" x14ac:dyDescent="0.2">
      <c r="A14" s="227">
        <v>4400</v>
      </c>
      <c r="B14" s="213" t="s">
        <v>188</v>
      </c>
      <c r="C14" s="216">
        <v>33790.14</v>
      </c>
    </row>
    <row r="15" spans="1:3" x14ac:dyDescent="0.2">
      <c r="A15" s="228">
        <v>900003</v>
      </c>
      <c r="B15" s="212" t="s">
        <v>189</v>
      </c>
      <c r="C15" s="215">
        <f>SUM(C16:C19)</f>
        <v>0</v>
      </c>
    </row>
    <row r="16" spans="1:3" x14ac:dyDescent="0.2">
      <c r="A16" s="231">
        <v>52</v>
      </c>
      <c r="B16" s="213" t="s">
        <v>190</v>
      </c>
      <c r="C16" s="216"/>
    </row>
    <row r="17" spans="1:4" x14ac:dyDescent="0.2">
      <c r="A17" s="231">
        <v>62</v>
      </c>
      <c r="B17" s="213" t="s">
        <v>191</v>
      </c>
      <c r="C17" s="216"/>
    </row>
    <row r="18" spans="1:4" x14ac:dyDescent="0.2">
      <c r="A18" s="235" t="s">
        <v>205</v>
      </c>
      <c r="B18" s="213" t="s">
        <v>192</v>
      </c>
      <c r="C18" s="216"/>
    </row>
    <row r="19" spans="1:4" x14ac:dyDescent="0.2">
      <c r="A19" s="227">
        <v>4500</v>
      </c>
      <c r="B19" s="214" t="s">
        <v>200</v>
      </c>
      <c r="C19" s="216"/>
    </row>
    <row r="20" spans="1:4" x14ac:dyDescent="0.2">
      <c r="A20" s="229">
        <v>900004</v>
      </c>
      <c r="B20" s="217" t="s">
        <v>193</v>
      </c>
      <c r="C20" s="218">
        <f>+C8+C9-C15</f>
        <v>13462257.48</v>
      </c>
      <c r="D20" s="332"/>
    </row>
    <row r="21" spans="1:4" x14ac:dyDescent="0.2">
      <c r="C21" s="332"/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C30" sqref="C30"/>
    </sheetView>
  </sheetViews>
  <sheetFormatPr baseColWidth="10" defaultRowHeight="11.25" x14ac:dyDescent="0.2"/>
  <cols>
    <col min="1" max="1" width="20.7109375" style="268" customWidth="1"/>
    <col min="2" max="2" width="50.7109375" style="268" customWidth="1"/>
    <col min="3" max="3" width="17.7109375" style="9" customWidth="1"/>
    <col min="4" max="16384" width="11.42578125" style="268"/>
  </cols>
  <sheetData>
    <row r="1" spans="1:5" x14ac:dyDescent="0.2">
      <c r="A1" s="69" t="s">
        <v>43</v>
      </c>
    </row>
    <row r="2" spans="1:5" x14ac:dyDescent="0.2">
      <c r="A2" s="69"/>
    </row>
    <row r="3" spans="1:5" x14ac:dyDescent="0.2">
      <c r="A3" s="69"/>
    </row>
    <row r="4" spans="1:5" x14ac:dyDescent="0.2">
      <c r="A4" s="69"/>
    </row>
    <row r="5" spans="1:5" ht="11.25" customHeight="1" x14ac:dyDescent="0.2">
      <c r="A5" s="253" t="s">
        <v>195</v>
      </c>
      <c r="B5" s="254"/>
      <c r="C5" s="257" t="s">
        <v>213</v>
      </c>
    </row>
    <row r="6" spans="1:5" ht="11.25" customHeight="1" x14ac:dyDescent="0.2">
      <c r="A6" s="258"/>
      <c r="B6" s="259"/>
      <c r="C6" s="260"/>
    </row>
    <row r="7" spans="1:5" ht="15" customHeight="1" x14ac:dyDescent="0.2">
      <c r="A7" s="15" t="s">
        <v>46</v>
      </c>
      <c r="B7" s="255" t="s">
        <v>47</v>
      </c>
      <c r="C7" s="210" t="s">
        <v>54</v>
      </c>
    </row>
    <row r="8" spans="1:5" x14ac:dyDescent="0.2">
      <c r="A8" s="233">
        <v>900001</v>
      </c>
      <c r="B8" s="220" t="s">
        <v>159</v>
      </c>
      <c r="C8" s="223">
        <v>13683866.299999997</v>
      </c>
      <c r="E8" s="9"/>
    </row>
    <row r="9" spans="1:5" x14ac:dyDescent="0.2">
      <c r="A9" s="233">
        <v>900002</v>
      </c>
      <c r="B9" s="220" t="s">
        <v>160</v>
      </c>
      <c r="C9" s="223">
        <f>SUM(C10:C26)</f>
        <v>340235.48</v>
      </c>
      <c r="E9" s="9"/>
    </row>
    <row r="10" spans="1:5" x14ac:dyDescent="0.2">
      <c r="A10" s="226">
        <v>5100</v>
      </c>
      <c r="B10" s="221" t="s">
        <v>161</v>
      </c>
      <c r="C10" s="219">
        <v>25795.21</v>
      </c>
    </row>
    <row r="11" spans="1:5" x14ac:dyDescent="0.2">
      <c r="A11" s="226">
        <v>5200</v>
      </c>
      <c r="B11" s="221" t="s">
        <v>162</v>
      </c>
      <c r="C11" s="219">
        <v>543.11</v>
      </c>
    </row>
    <row r="12" spans="1:5" x14ac:dyDescent="0.2">
      <c r="A12" s="226">
        <v>5300</v>
      </c>
      <c r="B12" s="221" t="s">
        <v>163</v>
      </c>
      <c r="C12" s="219">
        <v>1350</v>
      </c>
    </row>
    <row r="13" spans="1:5" x14ac:dyDescent="0.2">
      <c r="A13" s="226">
        <v>5400</v>
      </c>
      <c r="B13" s="221" t="s">
        <v>164</v>
      </c>
      <c r="C13" s="219"/>
    </row>
    <row r="14" spans="1:5" x14ac:dyDescent="0.2">
      <c r="A14" s="226">
        <v>5500</v>
      </c>
      <c r="B14" s="221" t="s">
        <v>165</v>
      </c>
      <c r="C14" s="219"/>
    </row>
    <row r="15" spans="1:5" x14ac:dyDescent="0.2">
      <c r="A15" s="226">
        <v>5600</v>
      </c>
      <c r="B15" s="221" t="s">
        <v>166</v>
      </c>
      <c r="C15" s="219">
        <v>16466.37</v>
      </c>
    </row>
    <row r="16" spans="1:5" x14ac:dyDescent="0.2">
      <c r="A16" s="226">
        <v>5700</v>
      </c>
      <c r="B16" s="221" t="s">
        <v>167</v>
      </c>
      <c r="C16" s="219"/>
    </row>
    <row r="17" spans="1:3" x14ac:dyDescent="0.2">
      <c r="A17" s="226" t="s">
        <v>211</v>
      </c>
      <c r="B17" s="221" t="s">
        <v>168</v>
      </c>
      <c r="C17" s="219">
        <v>296080.78999999998</v>
      </c>
    </row>
    <row r="18" spans="1:3" x14ac:dyDescent="0.2">
      <c r="A18" s="226">
        <v>5900</v>
      </c>
      <c r="B18" s="221" t="s">
        <v>169</v>
      </c>
      <c r="C18" s="219"/>
    </row>
    <row r="19" spans="1:3" x14ac:dyDescent="0.2">
      <c r="A19" s="231">
        <v>6200</v>
      </c>
      <c r="B19" s="221" t="s">
        <v>170</v>
      </c>
      <c r="C19" s="219"/>
    </row>
    <row r="20" spans="1:3" x14ac:dyDescent="0.2">
      <c r="A20" s="231">
        <v>7200</v>
      </c>
      <c r="B20" s="221" t="s">
        <v>171</v>
      </c>
      <c r="C20" s="219"/>
    </row>
    <row r="21" spans="1:3" x14ac:dyDescent="0.2">
      <c r="A21" s="231">
        <v>7300</v>
      </c>
      <c r="B21" s="221" t="s">
        <v>172</v>
      </c>
      <c r="C21" s="219"/>
    </row>
    <row r="22" spans="1:3" x14ac:dyDescent="0.2">
      <c r="A22" s="231">
        <v>7500</v>
      </c>
      <c r="B22" s="221" t="s">
        <v>173</v>
      </c>
      <c r="C22" s="219"/>
    </row>
    <row r="23" spans="1:3" x14ac:dyDescent="0.2">
      <c r="A23" s="231">
        <v>7900</v>
      </c>
      <c r="B23" s="221" t="s">
        <v>174</v>
      </c>
      <c r="C23" s="219"/>
    </row>
    <row r="24" spans="1:3" x14ac:dyDescent="0.2">
      <c r="A24" s="231">
        <v>9100</v>
      </c>
      <c r="B24" s="221" t="s">
        <v>199</v>
      </c>
      <c r="C24" s="219"/>
    </row>
    <row r="25" spans="1:3" x14ac:dyDescent="0.2">
      <c r="A25" s="231">
        <v>9900</v>
      </c>
      <c r="B25" s="221" t="s">
        <v>175</v>
      </c>
      <c r="C25" s="219"/>
    </row>
    <row r="26" spans="1:3" x14ac:dyDescent="0.2">
      <c r="A26" s="231">
        <v>7400</v>
      </c>
      <c r="B26" s="222" t="s">
        <v>201</v>
      </c>
      <c r="C26" s="219"/>
    </row>
    <row r="27" spans="1:3" x14ac:dyDescent="0.2">
      <c r="A27" s="233">
        <v>900003</v>
      </c>
      <c r="B27" s="220" t="s">
        <v>204</v>
      </c>
      <c r="C27" s="223">
        <f>SUM(C28:C34)</f>
        <v>270720.74</v>
      </c>
    </row>
    <row r="28" spans="1:3" ht="22.5" x14ac:dyDescent="0.2">
      <c r="A28" s="226">
        <v>5510</v>
      </c>
      <c r="B28" s="221" t="s">
        <v>176</v>
      </c>
      <c r="C28" s="219">
        <v>270720.71999999997</v>
      </c>
    </row>
    <row r="29" spans="1:3" x14ac:dyDescent="0.2">
      <c r="A29" s="226">
        <v>5520</v>
      </c>
      <c r="B29" s="221" t="s">
        <v>177</v>
      </c>
      <c r="C29" s="219"/>
    </row>
    <row r="30" spans="1:3" x14ac:dyDescent="0.2">
      <c r="A30" s="226">
        <v>5530</v>
      </c>
      <c r="B30" s="221" t="s">
        <v>178</v>
      </c>
      <c r="C30" s="219"/>
    </row>
    <row r="31" spans="1:3" ht="22.5" x14ac:dyDescent="0.2">
      <c r="A31" s="226">
        <v>5540</v>
      </c>
      <c r="B31" s="221" t="s">
        <v>179</v>
      </c>
      <c r="C31" s="219"/>
    </row>
    <row r="32" spans="1:3" x14ac:dyDescent="0.2">
      <c r="A32" s="226">
        <v>5550</v>
      </c>
      <c r="B32" s="221" t="s">
        <v>180</v>
      </c>
      <c r="C32" s="219"/>
    </row>
    <row r="33" spans="1:4" x14ac:dyDescent="0.2">
      <c r="A33" s="226">
        <v>5590</v>
      </c>
      <c r="B33" s="221" t="s">
        <v>202</v>
      </c>
      <c r="C33" s="219">
        <v>0.02</v>
      </c>
    </row>
    <row r="34" spans="1:4" x14ac:dyDescent="0.2">
      <c r="A34" s="226">
        <v>5600</v>
      </c>
      <c r="B34" s="222" t="s">
        <v>203</v>
      </c>
      <c r="C34" s="219"/>
    </row>
    <row r="35" spans="1:4" x14ac:dyDescent="0.2">
      <c r="A35" s="234">
        <v>900004</v>
      </c>
      <c r="B35" s="224" t="s">
        <v>181</v>
      </c>
      <c r="C35" s="225">
        <f>+C8-C9+C27</f>
        <v>13614351.559999997</v>
      </c>
    </row>
    <row r="36" spans="1:4" x14ac:dyDescent="0.2">
      <c r="D36" s="9"/>
    </row>
    <row r="37" spans="1:4" x14ac:dyDescent="0.2">
      <c r="D37" s="9"/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opLeftCell="A49" zoomScaleNormal="100" zoomScaleSheetLayoutView="100" workbookViewId="0">
      <selection activeCell="G74" sqref="G74"/>
    </sheetView>
  </sheetViews>
  <sheetFormatPr baseColWidth="10" defaultRowHeight="11.25" x14ac:dyDescent="0.2"/>
  <cols>
    <col min="1" max="1" width="13" style="268" customWidth="1"/>
    <col min="2" max="2" width="53.5703125" style="268" customWidth="1"/>
    <col min="3" max="3" width="18.85546875" style="268" bestFit="1" customWidth="1"/>
    <col min="4" max="4" width="17.140625" style="268" bestFit="1" customWidth="1"/>
    <col min="5" max="5" width="11.42578125" style="268" bestFit="1" customWidth="1"/>
    <col min="6" max="16384" width="11.42578125" style="268"/>
  </cols>
  <sheetData>
    <row r="1" spans="1:8" x14ac:dyDescent="0.2">
      <c r="E1" s="7" t="s">
        <v>44</v>
      </c>
    </row>
    <row r="2" spans="1:8" ht="15" customHeight="1" x14ac:dyDescent="0.2">
      <c r="A2" s="333" t="s">
        <v>40</v>
      </c>
    </row>
    <row r="3" spans="1:8" x14ac:dyDescent="0.2">
      <c r="A3" s="3"/>
    </row>
    <row r="4" spans="1:8" s="115" customFormat="1" ht="12.75" x14ac:dyDescent="0.2">
      <c r="A4" s="334" t="s">
        <v>122</v>
      </c>
    </row>
    <row r="5" spans="1:8" s="115" customFormat="1" ht="12.75" customHeight="1" x14ac:dyDescent="0.2">
      <c r="A5" s="397" t="s">
        <v>123</v>
      </c>
      <c r="B5" s="397"/>
      <c r="C5" s="397"/>
      <c r="D5" s="397"/>
      <c r="E5" s="397"/>
      <c r="F5" s="397"/>
      <c r="H5" s="116"/>
    </row>
    <row r="6" spans="1:8" s="115" customFormat="1" x14ac:dyDescent="0.2">
      <c r="A6" s="323"/>
      <c r="B6" s="323"/>
      <c r="C6" s="323"/>
      <c r="D6" s="323"/>
      <c r="H6" s="116"/>
    </row>
    <row r="7" spans="1:8" s="115" customFormat="1" ht="12.75" x14ac:dyDescent="0.2">
      <c r="A7" s="116" t="s">
        <v>124</v>
      </c>
      <c r="B7" s="116"/>
      <c r="C7" s="116"/>
      <c r="D7" s="116"/>
    </row>
    <row r="8" spans="1:8" s="115" customFormat="1" x14ac:dyDescent="0.2">
      <c r="A8" s="116"/>
      <c r="B8" s="116"/>
      <c r="C8" s="116"/>
      <c r="D8" s="116"/>
    </row>
    <row r="9" spans="1:8" s="115" customFormat="1" ht="12.75" x14ac:dyDescent="0.2">
      <c r="A9" s="335" t="s">
        <v>125</v>
      </c>
      <c r="B9" s="116"/>
      <c r="C9" s="116"/>
      <c r="D9" s="116"/>
    </row>
    <row r="10" spans="1:8" s="115" customFormat="1" ht="26.1" customHeight="1" x14ac:dyDescent="0.2">
      <c r="A10" s="335"/>
      <c r="B10" s="116"/>
      <c r="C10" s="116"/>
      <c r="D10" s="116"/>
    </row>
    <row r="11" spans="1:8" s="115" customFormat="1" ht="12.95" customHeight="1" x14ac:dyDescent="0.2">
      <c r="A11" s="336">
        <v>7000</v>
      </c>
      <c r="B11" s="337" t="s">
        <v>575</v>
      </c>
      <c r="C11" s="116"/>
      <c r="D11" s="116"/>
    </row>
    <row r="12" spans="1:8" s="115" customFormat="1" ht="26.1" customHeight="1" x14ac:dyDescent="0.2">
      <c r="A12" s="336"/>
      <c r="B12" s="337"/>
      <c r="C12" s="116"/>
      <c r="D12" s="116"/>
    </row>
    <row r="13" spans="1:8" s="115" customFormat="1" ht="26.1" customHeight="1" x14ac:dyDescent="0.2">
      <c r="A13" s="119" t="s">
        <v>46</v>
      </c>
      <c r="B13" s="119" t="s">
        <v>47</v>
      </c>
      <c r="C13" s="119" t="s">
        <v>75</v>
      </c>
      <c r="D13" s="119" t="s">
        <v>76</v>
      </c>
      <c r="E13" s="119" t="s">
        <v>77</v>
      </c>
    </row>
    <row r="14" spans="1:8" s="115" customFormat="1" ht="11.25" customHeight="1" x14ac:dyDescent="0.2">
      <c r="A14" s="338">
        <v>7100</v>
      </c>
      <c r="B14" s="339" t="s">
        <v>576</v>
      </c>
      <c r="C14" s="340"/>
      <c r="D14" s="340"/>
      <c r="E14" s="341"/>
    </row>
    <row r="15" spans="1:8" s="115" customFormat="1" ht="26.1" customHeight="1" x14ac:dyDescent="0.2">
      <c r="A15" s="342">
        <v>7110</v>
      </c>
      <c r="B15" s="343" t="s">
        <v>577</v>
      </c>
      <c r="C15" s="340"/>
      <c r="D15" s="340"/>
      <c r="E15" s="341"/>
    </row>
    <row r="16" spans="1:8" s="115" customFormat="1" ht="12.95" customHeight="1" x14ac:dyDescent="0.2">
      <c r="A16" s="342">
        <v>7120</v>
      </c>
      <c r="B16" s="343" t="s">
        <v>578</v>
      </c>
      <c r="C16" s="340"/>
      <c r="D16" s="340"/>
      <c r="E16" s="341"/>
    </row>
    <row r="17" spans="1:5" s="115" customFormat="1" x14ac:dyDescent="0.2">
      <c r="A17" s="342">
        <v>7130</v>
      </c>
      <c r="B17" s="343" t="s">
        <v>579</v>
      </c>
      <c r="C17" s="340"/>
      <c r="D17" s="340"/>
      <c r="E17" s="341"/>
    </row>
    <row r="18" spans="1:5" s="115" customFormat="1" ht="22.5" x14ac:dyDescent="0.2">
      <c r="A18" s="342">
        <v>7140</v>
      </c>
      <c r="B18" s="343" t="s">
        <v>580</v>
      </c>
      <c r="C18" s="340"/>
      <c r="D18" s="340"/>
      <c r="E18" s="341"/>
    </row>
    <row r="19" spans="1:5" s="115" customFormat="1" ht="22.5" x14ac:dyDescent="0.2">
      <c r="A19" s="342">
        <v>7150</v>
      </c>
      <c r="B19" s="343" t="s">
        <v>581</v>
      </c>
      <c r="C19" s="340"/>
      <c r="D19" s="340"/>
      <c r="E19" s="341"/>
    </row>
    <row r="20" spans="1:5" s="115" customFormat="1" x14ac:dyDescent="0.2">
      <c r="A20" s="342">
        <v>7160</v>
      </c>
      <c r="B20" s="343" t="s">
        <v>582</v>
      </c>
      <c r="C20" s="340"/>
      <c r="D20" s="340"/>
      <c r="E20" s="341"/>
    </row>
    <row r="21" spans="1:5" s="115" customFormat="1" x14ac:dyDescent="0.2">
      <c r="A21" s="338">
        <v>7200</v>
      </c>
      <c r="B21" s="339" t="s">
        <v>583</v>
      </c>
      <c r="C21" s="340"/>
      <c r="D21" s="340"/>
      <c r="E21" s="341"/>
    </row>
    <row r="22" spans="1:5" s="115" customFormat="1" ht="22.5" x14ac:dyDescent="0.2">
      <c r="A22" s="342">
        <v>7210</v>
      </c>
      <c r="B22" s="343" t="s">
        <v>584</v>
      </c>
      <c r="C22" s="340"/>
      <c r="D22" s="340"/>
      <c r="E22" s="341"/>
    </row>
    <row r="23" spans="1:5" s="115" customFormat="1" ht="22.5" x14ac:dyDescent="0.2">
      <c r="A23" s="342">
        <v>7220</v>
      </c>
      <c r="B23" s="343" t="s">
        <v>585</v>
      </c>
      <c r="C23" s="340"/>
      <c r="D23" s="340"/>
      <c r="E23" s="341"/>
    </row>
    <row r="24" spans="1:5" s="115" customFormat="1" x14ac:dyDescent="0.2">
      <c r="A24" s="342">
        <v>7230</v>
      </c>
      <c r="B24" s="344" t="s">
        <v>586</v>
      </c>
      <c r="C24" s="341"/>
      <c r="D24" s="341"/>
      <c r="E24" s="341"/>
    </row>
    <row r="25" spans="1:5" s="115" customFormat="1" ht="22.5" x14ac:dyDescent="0.2">
      <c r="A25" s="342">
        <v>7240</v>
      </c>
      <c r="B25" s="344" t="s">
        <v>587</v>
      </c>
      <c r="C25" s="341"/>
      <c r="D25" s="341"/>
      <c r="E25" s="341"/>
    </row>
    <row r="26" spans="1:5" s="115" customFormat="1" ht="22.5" x14ac:dyDescent="0.2">
      <c r="A26" s="342">
        <v>7250</v>
      </c>
      <c r="B26" s="344" t="s">
        <v>588</v>
      </c>
      <c r="C26" s="341"/>
      <c r="D26" s="341"/>
      <c r="E26" s="341"/>
    </row>
    <row r="27" spans="1:5" s="115" customFormat="1" ht="22.5" x14ac:dyDescent="0.2">
      <c r="A27" s="342">
        <v>7260</v>
      </c>
      <c r="B27" s="344" t="s">
        <v>589</v>
      </c>
      <c r="C27" s="341"/>
      <c r="D27" s="341"/>
      <c r="E27" s="341"/>
    </row>
    <row r="28" spans="1:5" s="115" customFormat="1" x14ac:dyDescent="0.2">
      <c r="A28" s="338">
        <v>7300</v>
      </c>
      <c r="B28" s="345" t="s">
        <v>590</v>
      </c>
      <c r="C28" s="341"/>
      <c r="D28" s="341"/>
      <c r="E28" s="341"/>
    </row>
    <row r="29" spans="1:5" s="115" customFormat="1" x14ac:dyDescent="0.2">
      <c r="A29" s="342">
        <v>7310</v>
      </c>
      <c r="B29" s="344" t="s">
        <v>591</v>
      </c>
      <c r="C29" s="341"/>
      <c r="D29" s="341"/>
      <c r="E29" s="341"/>
    </row>
    <row r="30" spans="1:5" s="115" customFormat="1" x14ac:dyDescent="0.2">
      <c r="A30" s="342">
        <v>7320</v>
      </c>
      <c r="B30" s="344" t="s">
        <v>592</v>
      </c>
      <c r="C30" s="341"/>
      <c r="D30" s="341"/>
      <c r="E30" s="341"/>
    </row>
    <row r="31" spans="1:5" s="115" customFormat="1" x14ac:dyDescent="0.2">
      <c r="A31" s="342">
        <v>7330</v>
      </c>
      <c r="B31" s="344" t="s">
        <v>593</v>
      </c>
      <c r="C31" s="341"/>
      <c r="D31" s="341"/>
      <c r="E31" s="341"/>
    </row>
    <row r="32" spans="1:5" s="115" customFormat="1" x14ac:dyDescent="0.2">
      <c r="A32" s="342">
        <v>7340</v>
      </c>
      <c r="B32" s="344" t="s">
        <v>594</v>
      </c>
      <c r="C32" s="341"/>
      <c r="D32" s="341"/>
      <c r="E32" s="341"/>
    </row>
    <row r="33" spans="1:5" s="115" customFormat="1" x14ac:dyDescent="0.2">
      <c r="A33" s="342">
        <v>7350</v>
      </c>
      <c r="B33" s="344" t="s">
        <v>595</v>
      </c>
      <c r="C33" s="341"/>
      <c r="D33" s="341"/>
      <c r="E33" s="341"/>
    </row>
    <row r="34" spans="1:5" s="115" customFormat="1" x14ac:dyDescent="0.2">
      <c r="A34" s="342">
        <v>7360</v>
      </c>
      <c r="B34" s="344" t="s">
        <v>596</v>
      </c>
      <c r="C34" s="341"/>
      <c r="D34" s="341"/>
      <c r="E34" s="341"/>
    </row>
    <row r="35" spans="1:5" s="115" customFormat="1" x14ac:dyDescent="0.2">
      <c r="A35" s="338">
        <v>7400</v>
      </c>
      <c r="B35" s="345" t="s">
        <v>597</v>
      </c>
      <c r="C35" s="341"/>
      <c r="D35" s="341"/>
      <c r="E35" s="341"/>
    </row>
    <row r="36" spans="1:5" s="115" customFormat="1" x14ac:dyDescent="0.2">
      <c r="A36" s="342">
        <v>7410</v>
      </c>
      <c r="B36" s="344" t="s">
        <v>598</v>
      </c>
      <c r="C36" s="341"/>
      <c r="D36" s="341"/>
      <c r="E36" s="341"/>
    </row>
    <row r="37" spans="1:5" s="115" customFormat="1" x14ac:dyDescent="0.2">
      <c r="A37" s="342">
        <v>7420</v>
      </c>
      <c r="B37" s="344" t="s">
        <v>599</v>
      </c>
      <c r="C37" s="341"/>
      <c r="D37" s="341"/>
      <c r="E37" s="341"/>
    </row>
    <row r="38" spans="1:5" s="115" customFormat="1" ht="22.5" x14ac:dyDescent="0.2">
      <c r="A38" s="338">
        <v>7500</v>
      </c>
      <c r="B38" s="345" t="s">
        <v>600</v>
      </c>
      <c r="C38" s="341"/>
      <c r="D38" s="341"/>
      <c r="E38" s="341"/>
    </row>
    <row r="39" spans="1:5" s="115" customFormat="1" ht="22.5" x14ac:dyDescent="0.2">
      <c r="A39" s="342">
        <v>7510</v>
      </c>
      <c r="B39" s="344" t="s">
        <v>601</v>
      </c>
      <c r="C39" s="341"/>
      <c r="D39" s="341"/>
      <c r="E39" s="341"/>
    </row>
    <row r="40" spans="1:5" s="115" customFormat="1" ht="22.5" x14ac:dyDescent="0.2">
      <c r="A40" s="342">
        <v>7520</v>
      </c>
      <c r="B40" s="344" t="s">
        <v>602</v>
      </c>
      <c r="C40" s="341"/>
      <c r="D40" s="341"/>
      <c r="E40" s="341"/>
    </row>
    <row r="41" spans="1:5" s="115" customFormat="1" x14ac:dyDescent="0.2">
      <c r="A41" s="338">
        <v>7600</v>
      </c>
      <c r="B41" s="345" t="s">
        <v>603</v>
      </c>
      <c r="C41" s="341"/>
      <c r="D41" s="341"/>
      <c r="E41" s="341"/>
    </row>
    <row r="42" spans="1:5" s="115" customFormat="1" x14ac:dyDescent="0.2">
      <c r="A42" s="342">
        <v>7610</v>
      </c>
      <c r="B42" s="343" t="s">
        <v>604</v>
      </c>
      <c r="C42" s="340"/>
      <c r="D42" s="340"/>
      <c r="E42" s="341"/>
    </row>
    <row r="43" spans="1:5" s="115" customFormat="1" x14ac:dyDescent="0.2">
      <c r="A43" s="342">
        <v>7620</v>
      </c>
      <c r="B43" s="343" t="s">
        <v>605</v>
      </c>
      <c r="C43" s="340"/>
      <c r="D43" s="340"/>
      <c r="E43" s="341"/>
    </row>
    <row r="44" spans="1:5" s="115" customFormat="1" x14ac:dyDescent="0.2">
      <c r="A44" s="342">
        <v>7630</v>
      </c>
      <c r="B44" s="343" t="s">
        <v>606</v>
      </c>
      <c r="C44" s="340"/>
      <c r="D44" s="340"/>
      <c r="E44" s="341"/>
    </row>
    <row r="45" spans="1:5" s="115" customFormat="1" x14ac:dyDescent="0.2">
      <c r="A45" s="342">
        <v>7640</v>
      </c>
      <c r="B45" s="344" t="s">
        <v>607</v>
      </c>
      <c r="C45" s="341"/>
      <c r="D45" s="341"/>
      <c r="E45" s="341"/>
    </row>
    <row r="46" spans="1:5" s="115" customFormat="1" x14ac:dyDescent="0.2">
      <c r="A46" s="342"/>
      <c r="B46" s="344"/>
      <c r="C46" s="341"/>
      <c r="D46" s="341"/>
      <c r="E46" s="341"/>
    </row>
    <row r="47" spans="1:5" s="115" customFormat="1" x14ac:dyDescent="0.2">
      <c r="A47" s="338" t="s">
        <v>608</v>
      </c>
      <c r="B47" s="346" t="s">
        <v>609</v>
      </c>
      <c r="C47" s="341"/>
      <c r="D47" s="341"/>
      <c r="E47" s="341"/>
    </row>
    <row r="48" spans="1:5" s="115" customFormat="1" x14ac:dyDescent="0.2">
      <c r="A48" s="342" t="s">
        <v>610</v>
      </c>
      <c r="B48" s="347" t="s">
        <v>611</v>
      </c>
      <c r="C48" s="341"/>
      <c r="D48" s="341"/>
      <c r="E48" s="341"/>
    </row>
    <row r="49" spans="1:10" s="115" customFormat="1" x14ac:dyDescent="0.2">
      <c r="A49" s="342" t="s">
        <v>612</v>
      </c>
      <c r="B49" s="347" t="s">
        <v>613</v>
      </c>
      <c r="C49" s="341"/>
      <c r="D49" s="341"/>
      <c r="E49" s="341"/>
    </row>
    <row r="50" spans="1:10" s="115" customFormat="1" x14ac:dyDescent="0.2">
      <c r="A50" s="342" t="s">
        <v>614</v>
      </c>
      <c r="B50" s="347" t="s">
        <v>615</v>
      </c>
      <c r="C50" s="341"/>
      <c r="D50" s="341"/>
      <c r="E50" s="341"/>
    </row>
    <row r="51" spans="1:10" s="115" customFormat="1" x14ac:dyDescent="0.2">
      <c r="A51" s="342" t="s">
        <v>616</v>
      </c>
      <c r="B51" s="347" t="s">
        <v>617</v>
      </c>
      <c r="C51" s="341"/>
      <c r="D51" s="341"/>
      <c r="E51" s="341"/>
    </row>
    <row r="52" spans="1:10" s="115" customFormat="1" x14ac:dyDescent="0.2">
      <c r="A52" s="342" t="s">
        <v>618</v>
      </c>
      <c r="B52" s="347" t="s">
        <v>619</v>
      </c>
      <c r="C52" s="341"/>
      <c r="D52" s="341"/>
      <c r="E52" s="341"/>
    </row>
    <row r="53" spans="1:10" s="115" customFormat="1" x14ac:dyDescent="0.2">
      <c r="A53" s="342" t="s">
        <v>620</v>
      </c>
      <c r="B53" s="347" t="s">
        <v>621</v>
      </c>
      <c r="C53" s="341"/>
      <c r="D53" s="341"/>
      <c r="E53" s="341"/>
    </row>
    <row r="54" spans="1:10" s="115" customFormat="1" ht="12" x14ac:dyDescent="0.2">
      <c r="A54" s="348" t="s">
        <v>622</v>
      </c>
      <c r="B54" s="125"/>
    </row>
    <row r="55" spans="1:10" s="115" customFormat="1" x14ac:dyDescent="0.2">
      <c r="A55" s="116"/>
      <c r="B55" s="125"/>
    </row>
    <row r="56" spans="1:10" s="115" customFormat="1" ht="12.75" x14ac:dyDescent="0.2">
      <c r="A56" s="349" t="s">
        <v>623</v>
      </c>
      <c r="B56" s="125"/>
    </row>
    <row r="57" spans="1:10" s="115" customFormat="1" ht="12.75" x14ac:dyDescent="0.2">
      <c r="A57" s="349"/>
    </row>
    <row r="58" spans="1:10" s="115" customFormat="1" ht="12.75" x14ac:dyDescent="0.2">
      <c r="A58" s="336">
        <v>8000</v>
      </c>
      <c r="B58" s="337" t="s">
        <v>624</v>
      </c>
    </row>
    <row r="59" spans="1:10" s="115" customFormat="1" x14ac:dyDescent="0.2">
      <c r="B59" s="396" t="s">
        <v>126</v>
      </c>
      <c r="C59" s="396"/>
      <c r="D59" s="396"/>
      <c r="E59" s="396"/>
      <c r="H59" s="117"/>
    </row>
    <row r="60" spans="1:10" s="115" customFormat="1" x14ac:dyDescent="0.2">
      <c r="A60" s="118" t="s">
        <v>46</v>
      </c>
      <c r="B60" s="118" t="s">
        <v>47</v>
      </c>
      <c r="C60" s="119" t="s">
        <v>75</v>
      </c>
      <c r="D60" s="119" t="s">
        <v>76</v>
      </c>
      <c r="E60" s="119" t="s">
        <v>77</v>
      </c>
      <c r="H60" s="117"/>
    </row>
    <row r="61" spans="1:10" s="115" customFormat="1" x14ac:dyDescent="0.2">
      <c r="A61" s="350">
        <v>8100</v>
      </c>
      <c r="B61" s="351" t="s">
        <v>625</v>
      </c>
      <c r="C61" s="352">
        <f>+C62+C63+C64+C65+C66</f>
        <v>31038087.199999999</v>
      </c>
      <c r="D61" s="352">
        <f>+D62+D63+D64+D65+D66</f>
        <v>31038087.200000003</v>
      </c>
      <c r="E61" s="353">
        <f>+D61-C61</f>
        <v>0</v>
      </c>
      <c r="F61" s="354"/>
      <c r="G61" s="354"/>
      <c r="H61" s="355"/>
      <c r="I61" s="354"/>
      <c r="J61" s="354"/>
    </row>
    <row r="62" spans="1:10" s="115" customFormat="1" x14ac:dyDescent="0.2">
      <c r="A62" s="356">
        <v>8110</v>
      </c>
      <c r="B62" s="120" t="s">
        <v>626</v>
      </c>
      <c r="C62" s="372">
        <v>15519043.6</v>
      </c>
      <c r="D62" s="373">
        <v>15519043.6</v>
      </c>
      <c r="E62" s="373">
        <f t="shared" ref="E62:E74" si="0">+D62-C62</f>
        <v>0</v>
      </c>
      <c r="F62" s="355"/>
      <c r="G62" s="354"/>
      <c r="H62" s="355"/>
      <c r="I62" s="354"/>
      <c r="J62" s="354"/>
    </row>
    <row r="63" spans="1:10" s="115" customFormat="1" x14ac:dyDescent="0.2">
      <c r="A63" s="356">
        <v>8120</v>
      </c>
      <c r="B63" s="120" t="s">
        <v>627</v>
      </c>
      <c r="C63" s="372">
        <v>15519043.6</v>
      </c>
      <c r="D63" s="373">
        <v>19852473.289999999</v>
      </c>
      <c r="E63" s="373">
        <f t="shared" si="0"/>
        <v>4333429.6899999995</v>
      </c>
      <c r="F63" s="361"/>
      <c r="G63" s="382"/>
      <c r="H63" s="355"/>
      <c r="I63" s="354"/>
      <c r="J63" s="354"/>
    </row>
    <row r="64" spans="1:10" s="115" customFormat="1" x14ac:dyDescent="0.2">
      <c r="A64" s="358">
        <v>8130</v>
      </c>
      <c r="B64" s="120" t="s">
        <v>628</v>
      </c>
      <c r="C64" s="372">
        <v>0</v>
      </c>
      <c r="D64" s="373">
        <v>-17803157</v>
      </c>
      <c r="E64" s="373">
        <f t="shared" si="0"/>
        <v>-17803157</v>
      </c>
      <c r="F64" s="355"/>
      <c r="G64" s="354"/>
      <c r="H64" s="355"/>
      <c r="I64" s="354"/>
      <c r="J64" s="354"/>
    </row>
    <row r="65" spans="1:10" s="115" customFormat="1" x14ac:dyDescent="0.2">
      <c r="A65" s="358">
        <v>8140</v>
      </c>
      <c r="B65" s="120" t="s">
        <v>629</v>
      </c>
      <c r="C65" s="372">
        <v>0</v>
      </c>
      <c r="D65" s="373">
        <v>0</v>
      </c>
      <c r="E65" s="373">
        <f t="shared" si="0"/>
        <v>0</v>
      </c>
      <c r="F65" s="355"/>
      <c r="G65" s="354"/>
      <c r="H65" s="355"/>
      <c r="I65" s="354"/>
      <c r="J65" s="354"/>
    </row>
    <row r="66" spans="1:10" s="115" customFormat="1" x14ac:dyDescent="0.2">
      <c r="A66" s="358">
        <v>8150</v>
      </c>
      <c r="B66" s="120" t="s">
        <v>630</v>
      </c>
      <c r="C66" s="372">
        <v>0</v>
      </c>
      <c r="D66" s="373">
        <v>13469727.310000001</v>
      </c>
      <c r="E66" s="373">
        <f t="shared" si="0"/>
        <v>13469727.310000001</v>
      </c>
      <c r="F66" s="355"/>
      <c r="G66" s="354"/>
      <c r="H66" s="355"/>
      <c r="I66" s="354"/>
      <c r="J66" s="354"/>
    </row>
    <row r="67" spans="1:10" s="115" customFormat="1" x14ac:dyDescent="0.2">
      <c r="A67" s="359">
        <v>8200</v>
      </c>
      <c r="B67" s="351" t="s">
        <v>631</v>
      </c>
      <c r="C67" s="352">
        <f>+C68+C69+C70+C71+C72+C73+C74</f>
        <v>31038087.199999999</v>
      </c>
      <c r="D67" s="360">
        <f>+D68+D69+D70+D71+D72+D73+D74</f>
        <v>31038087.199999999</v>
      </c>
      <c r="E67" s="357">
        <f t="shared" si="0"/>
        <v>0</v>
      </c>
      <c r="F67" s="355"/>
      <c r="G67" s="355"/>
      <c r="H67" s="355"/>
      <c r="I67" s="354"/>
      <c r="J67" s="354"/>
    </row>
    <row r="68" spans="1:10" s="115" customFormat="1" x14ac:dyDescent="0.2">
      <c r="A68" s="358">
        <v>8210</v>
      </c>
      <c r="B68" s="120" t="s">
        <v>632</v>
      </c>
      <c r="C68" s="372">
        <v>15519043.6</v>
      </c>
      <c r="D68" s="373">
        <v>15519043.6</v>
      </c>
      <c r="E68" s="373">
        <f t="shared" si="0"/>
        <v>0</v>
      </c>
      <c r="F68" s="355"/>
      <c r="G68" s="355"/>
      <c r="H68" s="355"/>
      <c r="I68" s="354"/>
      <c r="J68" s="354"/>
    </row>
    <row r="69" spans="1:10" s="115" customFormat="1" x14ac:dyDescent="0.2">
      <c r="A69" s="358">
        <v>8220</v>
      </c>
      <c r="B69" s="120" t="s">
        <v>633</v>
      </c>
      <c r="C69" s="372">
        <v>15519043.6</v>
      </c>
      <c r="D69" s="374">
        <v>19638334.300000001</v>
      </c>
      <c r="E69" s="374">
        <f t="shared" si="0"/>
        <v>4119290.7000000011</v>
      </c>
      <c r="F69" s="361"/>
      <c r="G69" s="355"/>
      <c r="H69" s="355"/>
      <c r="I69" s="354"/>
      <c r="J69" s="354"/>
    </row>
    <row r="70" spans="1:10" s="115" customFormat="1" x14ac:dyDescent="0.2">
      <c r="A70" s="358">
        <v>8230</v>
      </c>
      <c r="B70" s="120" t="s">
        <v>634</v>
      </c>
      <c r="C70" s="372">
        <v>0</v>
      </c>
      <c r="D70" s="374">
        <v>-17803157</v>
      </c>
      <c r="E70" s="374">
        <f t="shared" si="0"/>
        <v>-17803157</v>
      </c>
      <c r="F70" s="361"/>
      <c r="G70" s="355"/>
      <c r="H70" s="355"/>
      <c r="I70" s="354"/>
      <c r="J70" s="354"/>
    </row>
    <row r="71" spans="1:10" s="115" customFormat="1" x14ac:dyDescent="0.2">
      <c r="A71" s="358">
        <v>8240</v>
      </c>
      <c r="B71" s="120" t="s">
        <v>635</v>
      </c>
      <c r="C71" s="372">
        <v>0</v>
      </c>
      <c r="D71" s="374">
        <v>0</v>
      </c>
      <c r="E71" s="374">
        <f t="shared" si="0"/>
        <v>0</v>
      </c>
      <c r="F71" s="355"/>
      <c r="G71" s="355"/>
      <c r="H71" s="355"/>
      <c r="I71" s="354"/>
      <c r="J71" s="354"/>
    </row>
    <row r="72" spans="1:10" s="115" customFormat="1" x14ac:dyDescent="0.2">
      <c r="A72" s="362">
        <v>8250</v>
      </c>
      <c r="B72" s="121" t="s">
        <v>636</v>
      </c>
      <c r="C72" s="375">
        <v>0</v>
      </c>
      <c r="D72" s="376">
        <v>0</v>
      </c>
      <c r="E72" s="374">
        <f t="shared" si="0"/>
        <v>0</v>
      </c>
      <c r="F72" s="355"/>
      <c r="G72" s="355"/>
      <c r="H72" s="355"/>
      <c r="I72" s="354"/>
      <c r="J72" s="354"/>
    </row>
    <row r="73" spans="1:10" s="115" customFormat="1" x14ac:dyDescent="0.2">
      <c r="A73" s="363">
        <v>8260</v>
      </c>
      <c r="B73" s="122" t="s">
        <v>637</v>
      </c>
      <c r="C73" s="374">
        <v>0</v>
      </c>
      <c r="D73" s="374">
        <v>0</v>
      </c>
      <c r="E73" s="374">
        <f t="shared" si="0"/>
        <v>0</v>
      </c>
      <c r="F73" s="355"/>
      <c r="G73" s="355"/>
      <c r="H73" s="355"/>
      <c r="I73" s="354"/>
      <c r="J73" s="354"/>
    </row>
    <row r="74" spans="1:10" s="115" customFormat="1" x14ac:dyDescent="0.2">
      <c r="A74" s="342">
        <v>8270</v>
      </c>
      <c r="B74" s="364" t="s">
        <v>638</v>
      </c>
      <c r="C74" s="377">
        <v>0</v>
      </c>
      <c r="D74" s="377">
        <v>13683866.300000001</v>
      </c>
      <c r="E74" s="374">
        <f t="shared" si="0"/>
        <v>13683866.300000001</v>
      </c>
      <c r="F74" s="355"/>
      <c r="G74" s="355"/>
      <c r="H74" s="355"/>
      <c r="I74" s="354"/>
      <c r="J74" s="354"/>
    </row>
    <row r="75" spans="1:10" ht="12" x14ac:dyDescent="0.2">
      <c r="A75" s="348" t="s">
        <v>639</v>
      </c>
    </row>
    <row r="77" spans="1:10" x14ac:dyDescent="0.2">
      <c r="D77" s="9"/>
    </row>
    <row r="78" spans="1:10" x14ac:dyDescent="0.2">
      <c r="D78" s="9"/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>
      <selection activeCell="E67" sqref="E67"/>
    </sheetView>
  </sheetViews>
  <sheetFormatPr baseColWidth="10" defaultRowHeight="11.25" x14ac:dyDescent="0.2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58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198</v>
      </c>
      <c r="B2" s="3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ht="18.75" x14ac:dyDescent="0.3">
      <c r="C4" s="9"/>
      <c r="D4" s="5"/>
      <c r="E4" s="370" t="s">
        <v>652</v>
      </c>
    </row>
    <row r="5" spans="1:6" s="8" customFormat="1" ht="11.25" customHeight="1" x14ac:dyDescent="0.2">
      <c r="A5" s="10" t="s">
        <v>140</v>
      </c>
      <c r="B5" s="11"/>
      <c r="C5" s="9"/>
      <c r="D5" s="4"/>
      <c r="E5" s="12" t="s">
        <v>45</v>
      </c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149"/>
      <c r="B8" s="149"/>
      <c r="C8" s="126"/>
      <c r="D8" s="135"/>
      <c r="E8" s="126"/>
    </row>
    <row r="9" spans="1:6" ht="11.25" customHeight="1" x14ac:dyDescent="0.2">
      <c r="A9" s="149"/>
      <c r="B9" s="149"/>
      <c r="C9" s="126"/>
      <c r="D9" s="135"/>
      <c r="E9" s="126"/>
    </row>
    <row r="10" spans="1:6" ht="11.25" customHeight="1" x14ac:dyDescent="0.2">
      <c r="A10" s="149"/>
      <c r="B10" s="149"/>
      <c r="C10" s="126"/>
      <c r="D10" s="135"/>
      <c r="E10" s="126"/>
    </row>
    <row r="11" spans="1:6" ht="11.25" customHeight="1" x14ac:dyDescent="0.2">
      <c r="A11" s="149"/>
      <c r="B11" s="149"/>
      <c r="C11" s="126"/>
      <c r="D11" s="135"/>
      <c r="E11" s="126"/>
    </row>
    <row r="12" spans="1:6" ht="11.25" customHeight="1" x14ac:dyDescent="0.2">
      <c r="A12" s="149"/>
      <c r="B12" s="149"/>
      <c r="C12" s="126"/>
      <c r="D12" s="135"/>
      <c r="E12" s="126"/>
    </row>
    <row r="13" spans="1:6" ht="11.25" customHeight="1" x14ac:dyDescent="0.2">
      <c r="A13" s="149"/>
      <c r="B13" s="149"/>
      <c r="C13" s="126"/>
      <c r="D13" s="135"/>
      <c r="E13" s="126"/>
    </row>
    <row r="14" spans="1:6" ht="11.25" customHeight="1" x14ac:dyDescent="0.2">
      <c r="A14" s="149"/>
      <c r="B14" s="149"/>
      <c r="C14" s="126"/>
      <c r="D14" s="135"/>
      <c r="E14" s="126"/>
    </row>
    <row r="15" spans="1:6" ht="11.25" customHeight="1" x14ac:dyDescent="0.2">
      <c r="A15" s="149"/>
      <c r="B15" s="149"/>
      <c r="C15" s="126"/>
      <c r="D15" s="135"/>
      <c r="E15" s="126"/>
    </row>
    <row r="16" spans="1:6" ht="11.25" customHeight="1" x14ac:dyDescent="0.2">
      <c r="A16" s="149"/>
      <c r="B16" s="149"/>
      <c r="C16" s="126"/>
      <c r="D16" s="135"/>
      <c r="E16" s="126"/>
    </row>
    <row r="17" spans="1:6" ht="11.25" customHeight="1" x14ac:dyDescent="0.2">
      <c r="A17" s="149"/>
      <c r="B17" s="149"/>
      <c r="C17" s="126"/>
      <c r="D17" s="135"/>
      <c r="E17" s="126"/>
    </row>
    <row r="18" spans="1:6" x14ac:dyDescent="0.2">
      <c r="A18" s="149"/>
      <c r="B18" s="149"/>
      <c r="C18" s="126"/>
      <c r="D18" s="135"/>
      <c r="E18" s="126"/>
    </row>
    <row r="19" spans="1:6" x14ac:dyDescent="0.2">
      <c r="A19" s="149"/>
      <c r="B19" s="149"/>
      <c r="C19" s="126"/>
      <c r="D19" s="135"/>
      <c r="E19" s="126"/>
    </row>
    <row r="20" spans="1:6" x14ac:dyDescent="0.2">
      <c r="A20" s="150"/>
      <c r="B20" s="150"/>
      <c r="C20" s="140"/>
      <c r="D20" s="135"/>
      <c r="E20" s="140"/>
    </row>
    <row r="21" spans="1:6" x14ac:dyDescent="0.2">
      <c r="A21" s="151"/>
      <c r="B21" s="151" t="s">
        <v>222</v>
      </c>
      <c r="C21" s="20">
        <f>SUM(C8:C20)</f>
        <v>0</v>
      </c>
      <c r="D21" s="134"/>
      <c r="E21" s="20"/>
    </row>
    <row r="22" spans="1:6" x14ac:dyDescent="0.2">
      <c r="A22" s="152"/>
      <c r="B22" s="152"/>
      <c r="C22" s="153"/>
      <c r="D22" s="152"/>
      <c r="E22" s="153"/>
    </row>
    <row r="23" spans="1:6" ht="18.75" x14ac:dyDescent="0.3">
      <c r="A23" s="152"/>
      <c r="B23" s="152"/>
      <c r="C23" s="153"/>
      <c r="D23" s="370" t="s">
        <v>652</v>
      </c>
      <c r="E23" s="153"/>
    </row>
    <row r="24" spans="1:6" ht="11.25" customHeight="1" x14ac:dyDescent="0.2">
      <c r="A24" s="10" t="s">
        <v>210</v>
      </c>
      <c r="B24" s="11"/>
      <c r="C24" s="22"/>
      <c r="D24" s="12" t="s">
        <v>45</v>
      </c>
    </row>
    <row r="25" spans="1:6" x14ac:dyDescent="0.2">
      <c r="A25" s="8"/>
      <c r="B25" s="8"/>
      <c r="C25" s="9"/>
      <c r="D25" s="5"/>
      <c r="E25" s="6"/>
      <c r="F25" s="8"/>
    </row>
    <row r="26" spans="1:6" ht="15" customHeight="1" x14ac:dyDescent="0.2">
      <c r="A26" s="15" t="s">
        <v>46</v>
      </c>
      <c r="B26" s="16" t="s">
        <v>47</v>
      </c>
      <c r="C26" s="17" t="s">
        <v>48</v>
      </c>
      <c r="D26" s="18" t="s">
        <v>49</v>
      </c>
      <c r="E26" s="23"/>
    </row>
    <row r="27" spans="1:6" ht="11.25" customHeight="1" x14ac:dyDescent="0.2">
      <c r="A27" s="144"/>
      <c r="B27" s="154"/>
      <c r="C27" s="137"/>
      <c r="D27" s="126"/>
      <c r="E27" s="24"/>
    </row>
    <row r="28" spans="1:6" ht="11.25" customHeight="1" x14ac:dyDescent="0.2">
      <c r="A28" s="144"/>
      <c r="B28" s="154"/>
      <c r="C28" s="137"/>
      <c r="D28" s="126"/>
      <c r="E28" s="24"/>
    </row>
    <row r="29" spans="1:6" ht="11.25" customHeight="1" x14ac:dyDescent="0.2">
      <c r="A29" s="144"/>
      <c r="B29" s="154"/>
      <c r="C29" s="137"/>
      <c r="D29" s="126"/>
      <c r="E29" s="24"/>
    </row>
    <row r="30" spans="1:6" ht="11.25" customHeight="1" x14ac:dyDescent="0.2">
      <c r="A30" s="144"/>
      <c r="B30" s="154"/>
      <c r="C30" s="137"/>
      <c r="D30" s="126"/>
      <c r="E30" s="24"/>
    </row>
    <row r="31" spans="1:6" ht="11.25" customHeight="1" x14ac:dyDescent="0.2">
      <c r="A31" s="144"/>
      <c r="B31" s="154"/>
      <c r="C31" s="137"/>
      <c r="D31" s="126"/>
      <c r="E31" s="24"/>
    </row>
    <row r="32" spans="1:6" ht="11.25" customHeight="1" x14ac:dyDescent="0.2">
      <c r="A32" s="144"/>
      <c r="B32" s="154"/>
      <c r="C32" s="137"/>
      <c r="D32" s="126"/>
      <c r="E32" s="24"/>
    </row>
    <row r="33" spans="1:5" ht="11.25" customHeight="1" x14ac:dyDescent="0.2">
      <c r="A33" s="144"/>
      <c r="B33" s="154"/>
      <c r="C33" s="137"/>
      <c r="D33" s="126"/>
      <c r="E33" s="24"/>
    </row>
    <row r="34" spans="1:5" ht="11.25" customHeight="1" x14ac:dyDescent="0.2">
      <c r="A34" s="144"/>
      <c r="B34" s="154"/>
      <c r="C34" s="137"/>
      <c r="D34" s="126"/>
      <c r="E34" s="24"/>
    </row>
    <row r="35" spans="1:5" ht="11.25" customHeight="1" x14ac:dyDescent="0.2">
      <c r="A35" s="144"/>
      <c r="B35" s="154"/>
      <c r="C35" s="137"/>
      <c r="D35" s="126"/>
      <c r="E35" s="24"/>
    </row>
    <row r="36" spans="1:5" ht="11.25" customHeight="1" x14ac:dyDescent="0.2">
      <c r="A36" s="144"/>
      <c r="B36" s="154"/>
      <c r="C36" s="137"/>
      <c r="D36" s="126"/>
      <c r="E36" s="24"/>
    </row>
    <row r="37" spans="1:5" ht="11.25" customHeight="1" x14ac:dyDescent="0.2">
      <c r="A37" s="144"/>
      <c r="B37" s="154"/>
      <c r="C37" s="137"/>
      <c r="D37" s="126"/>
      <c r="E37" s="24"/>
    </row>
    <row r="38" spans="1:5" ht="11.25" customHeight="1" x14ac:dyDescent="0.2">
      <c r="A38" s="144"/>
      <c r="B38" s="154"/>
      <c r="C38" s="137"/>
      <c r="D38" s="126"/>
      <c r="E38" s="24"/>
    </row>
    <row r="39" spans="1:5" ht="11.25" customHeight="1" x14ac:dyDescent="0.2">
      <c r="A39" s="144"/>
      <c r="B39" s="154"/>
      <c r="C39" s="137"/>
      <c r="D39" s="126"/>
      <c r="E39" s="24"/>
    </row>
    <row r="40" spans="1:5" ht="11.25" customHeight="1" x14ac:dyDescent="0.2">
      <c r="A40" s="144"/>
      <c r="B40" s="154"/>
      <c r="C40" s="137"/>
      <c r="D40" s="126"/>
      <c r="E40" s="24"/>
    </row>
    <row r="41" spans="1:5" ht="11.25" customHeight="1" x14ac:dyDescent="0.2">
      <c r="A41" s="144"/>
      <c r="B41" s="154"/>
      <c r="C41" s="137"/>
      <c r="D41" s="126"/>
      <c r="E41" s="24"/>
    </row>
    <row r="42" spans="1:5" ht="11.25" customHeight="1" x14ac:dyDescent="0.2">
      <c r="A42" s="144"/>
      <c r="B42" s="154"/>
      <c r="C42" s="137"/>
      <c r="D42" s="126"/>
      <c r="E42" s="24"/>
    </row>
    <row r="43" spans="1:5" ht="11.25" customHeight="1" x14ac:dyDescent="0.2">
      <c r="A43" s="144"/>
      <c r="B43" s="154"/>
      <c r="C43" s="137"/>
      <c r="D43" s="126"/>
      <c r="E43" s="24"/>
    </row>
    <row r="44" spans="1:5" ht="11.25" customHeight="1" x14ac:dyDescent="0.2">
      <c r="A44" s="144"/>
      <c r="B44" s="154"/>
      <c r="C44" s="137"/>
      <c r="D44" s="126"/>
      <c r="E44" s="24"/>
    </row>
    <row r="45" spans="1:5" ht="11.25" customHeight="1" x14ac:dyDescent="0.2">
      <c r="A45" s="144"/>
      <c r="B45" s="154"/>
      <c r="C45" s="137"/>
      <c r="D45" s="126"/>
      <c r="E45" s="24"/>
    </row>
    <row r="46" spans="1:5" ht="11.25" customHeight="1" x14ac:dyDescent="0.2">
      <c r="A46" s="144"/>
      <c r="B46" s="154"/>
      <c r="C46" s="137"/>
      <c r="D46" s="126"/>
      <c r="E46" s="24"/>
    </row>
    <row r="47" spans="1:5" ht="11.25" customHeight="1" x14ac:dyDescent="0.2">
      <c r="A47" s="144"/>
      <c r="B47" s="154"/>
      <c r="C47" s="137"/>
      <c r="D47" s="126"/>
      <c r="E47" s="24"/>
    </row>
    <row r="48" spans="1:5" ht="11.25" customHeight="1" x14ac:dyDescent="0.2">
      <c r="A48" s="144"/>
      <c r="B48" s="154"/>
      <c r="C48" s="137"/>
      <c r="D48" s="126"/>
      <c r="E48" s="24"/>
    </row>
    <row r="49" spans="1:6" ht="11.25" customHeight="1" x14ac:dyDescent="0.2">
      <c r="A49" s="144"/>
      <c r="B49" s="154"/>
      <c r="C49" s="137"/>
      <c r="D49" s="126"/>
      <c r="E49" s="24"/>
    </row>
    <row r="50" spans="1:6" ht="11.25" customHeight="1" x14ac:dyDescent="0.2">
      <c r="A50" s="144"/>
      <c r="B50" s="154"/>
      <c r="C50" s="137"/>
      <c r="D50" s="126"/>
      <c r="E50" s="24"/>
    </row>
    <row r="51" spans="1:6" ht="11.25" customHeight="1" x14ac:dyDescent="0.2">
      <c r="A51" s="144"/>
      <c r="B51" s="154"/>
      <c r="C51" s="137"/>
      <c r="D51" s="126"/>
      <c r="E51" s="24"/>
    </row>
    <row r="52" spans="1:6" x14ac:dyDescent="0.2">
      <c r="A52" s="155"/>
      <c r="B52" s="155" t="s">
        <v>223</v>
      </c>
      <c r="C52" s="25">
        <f>SUM(C27:C51)</f>
        <v>0</v>
      </c>
      <c r="D52" s="136"/>
      <c r="E52" s="26"/>
    </row>
    <row r="53" spans="1:6" x14ac:dyDescent="0.2">
      <c r="A53" s="148"/>
      <c r="B53" s="148"/>
      <c r="C53" s="156"/>
      <c r="D53" s="148"/>
      <c r="E53" s="156"/>
      <c r="F53" s="8"/>
    </row>
    <row r="54" spans="1:6" ht="18.75" x14ac:dyDescent="0.3">
      <c r="A54" s="148"/>
      <c r="B54" s="148"/>
      <c r="C54" s="156"/>
      <c r="D54" s="148"/>
      <c r="E54" s="370" t="s">
        <v>652</v>
      </c>
      <c r="F54" s="8"/>
    </row>
    <row r="55" spans="1:6" ht="11.25" customHeight="1" x14ac:dyDescent="0.2">
      <c r="A55" s="10" t="s">
        <v>147</v>
      </c>
      <c r="B55" s="11"/>
      <c r="C55" s="22"/>
      <c r="D55" s="8"/>
      <c r="E55" s="12" t="s">
        <v>45</v>
      </c>
    </row>
    <row r="56" spans="1:6" x14ac:dyDescent="0.2">
      <c r="A56" s="8"/>
      <c r="B56" s="8"/>
      <c r="C56" s="9"/>
      <c r="D56" s="8"/>
      <c r="E56" s="9"/>
      <c r="F56" s="8"/>
    </row>
    <row r="57" spans="1:6" ht="15" customHeight="1" x14ac:dyDescent="0.2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7"/>
    </row>
    <row r="58" spans="1:6" x14ac:dyDescent="0.2">
      <c r="A58" s="144"/>
      <c r="B58" s="154"/>
      <c r="C58" s="137"/>
      <c r="D58" s="137"/>
      <c r="E58" s="126"/>
      <c r="F58" s="24"/>
    </row>
    <row r="59" spans="1:6" x14ac:dyDescent="0.2">
      <c r="A59" s="144"/>
      <c r="B59" s="154"/>
      <c r="C59" s="137"/>
      <c r="D59" s="137"/>
      <c r="E59" s="126"/>
      <c r="F59" s="24"/>
    </row>
    <row r="60" spans="1:6" x14ac:dyDescent="0.2">
      <c r="A60" s="144"/>
      <c r="B60" s="154"/>
      <c r="C60" s="137"/>
      <c r="D60" s="137"/>
      <c r="E60" s="126"/>
      <c r="F60" s="24"/>
    </row>
    <row r="61" spans="1:6" x14ac:dyDescent="0.2">
      <c r="A61" s="144"/>
      <c r="B61" s="154"/>
      <c r="C61" s="137"/>
      <c r="D61" s="137"/>
      <c r="E61" s="126"/>
      <c r="F61" s="24"/>
    </row>
    <row r="62" spans="1:6" x14ac:dyDescent="0.2">
      <c r="A62" s="144"/>
      <c r="B62" s="154"/>
      <c r="C62" s="137"/>
      <c r="D62" s="137"/>
      <c r="E62" s="126"/>
      <c r="F62" s="24"/>
    </row>
    <row r="63" spans="1:6" x14ac:dyDescent="0.2">
      <c r="A63" s="144"/>
      <c r="B63" s="154"/>
      <c r="C63" s="137"/>
      <c r="D63" s="137"/>
      <c r="E63" s="126"/>
      <c r="F63" s="24"/>
    </row>
    <row r="64" spans="1:6" x14ac:dyDescent="0.2">
      <c r="A64" s="144"/>
      <c r="B64" s="154"/>
      <c r="C64" s="137"/>
      <c r="D64" s="137"/>
      <c r="E64" s="126"/>
      <c r="F64" s="24"/>
    </row>
    <row r="65" spans="1:6" x14ac:dyDescent="0.2">
      <c r="A65" s="155"/>
      <c r="B65" s="155" t="s">
        <v>224</v>
      </c>
      <c r="C65" s="25">
        <f>SUM(C58:C64)</f>
        <v>0</v>
      </c>
      <c r="D65" s="138"/>
      <c r="E65" s="20"/>
      <c r="F65" s="26"/>
    </row>
    <row r="66" spans="1:6" x14ac:dyDescent="0.2">
      <c r="A66" s="148"/>
      <c r="B66" s="148"/>
      <c r="C66" s="156"/>
      <c r="D66" s="148"/>
      <c r="E66" s="156"/>
      <c r="F66" s="8"/>
    </row>
    <row r="67" spans="1:6" ht="18.75" x14ac:dyDescent="0.3">
      <c r="A67" s="148"/>
      <c r="B67" s="148"/>
      <c r="C67" s="156"/>
      <c r="D67" s="148"/>
      <c r="E67" s="370" t="s">
        <v>652</v>
      </c>
      <c r="F67" s="8"/>
    </row>
    <row r="68" spans="1:6" ht="11.25" customHeight="1" x14ac:dyDescent="0.2">
      <c r="A68" s="10" t="s">
        <v>148</v>
      </c>
      <c r="B68" s="11"/>
      <c r="C68" s="22"/>
      <c r="D68" s="8"/>
      <c r="E68" s="12" t="s">
        <v>45</v>
      </c>
    </row>
    <row r="69" spans="1:6" x14ac:dyDescent="0.2">
      <c r="A69" s="8"/>
      <c r="B69" s="8"/>
      <c r="C69" s="9"/>
      <c r="D69" s="8"/>
      <c r="E69" s="9"/>
      <c r="F69" s="8"/>
    </row>
    <row r="70" spans="1:6" ht="15" customHeight="1" x14ac:dyDescent="0.2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7"/>
    </row>
    <row r="71" spans="1:6" x14ac:dyDescent="0.2">
      <c r="A71" s="149"/>
      <c r="B71" s="149"/>
      <c r="C71" s="126"/>
      <c r="D71" s="126"/>
      <c r="E71" s="126"/>
      <c r="F71" s="24"/>
    </row>
    <row r="72" spans="1:6" x14ac:dyDescent="0.2">
      <c r="A72" s="149"/>
      <c r="B72" s="149"/>
      <c r="C72" s="126"/>
      <c r="D72" s="126"/>
      <c r="E72" s="126"/>
      <c r="F72" s="24"/>
    </row>
    <row r="73" spans="1:6" x14ac:dyDescent="0.2">
      <c r="A73" s="149"/>
      <c r="B73" s="149"/>
      <c r="C73" s="126"/>
      <c r="D73" s="126"/>
      <c r="E73" s="126"/>
      <c r="F73" s="24"/>
    </row>
    <row r="74" spans="1:6" x14ac:dyDescent="0.2">
      <c r="A74" s="149"/>
      <c r="B74" s="149"/>
      <c r="C74" s="126"/>
      <c r="D74" s="126"/>
      <c r="E74" s="126"/>
      <c r="F74" s="24"/>
    </row>
    <row r="75" spans="1:6" x14ac:dyDescent="0.2">
      <c r="A75" s="149"/>
      <c r="B75" s="149"/>
      <c r="C75" s="126"/>
      <c r="D75" s="126"/>
      <c r="E75" s="126"/>
      <c r="F75" s="24"/>
    </row>
    <row r="76" spans="1:6" x14ac:dyDescent="0.2">
      <c r="A76" s="149"/>
      <c r="B76" s="149"/>
      <c r="C76" s="126"/>
      <c r="D76" s="126"/>
      <c r="E76" s="126"/>
      <c r="F76" s="24"/>
    </row>
    <row r="77" spans="1:6" x14ac:dyDescent="0.2">
      <c r="A77" s="149"/>
      <c r="B77" s="149"/>
      <c r="C77" s="126"/>
      <c r="D77" s="126"/>
      <c r="E77" s="126"/>
      <c r="F77" s="24"/>
    </row>
    <row r="78" spans="1:6" x14ac:dyDescent="0.2">
      <c r="A78" s="157"/>
      <c r="B78" s="157" t="s">
        <v>225</v>
      </c>
      <c r="C78" s="28">
        <f>SUM(C71:C77)</f>
        <v>0</v>
      </c>
      <c r="D78" s="139"/>
      <c r="E78" s="29"/>
      <c r="F78" s="26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Saldo final de la Cuenta Pública presentada y en su caso, el importe debe corresponder a la suma de la columna de monto parcial ( trimestral: 1er, 2do, 3ro. o 4to.)." sqref="C7 C57 C70"/>
    <dataValidation allowBlank="1" showInputMessage="1" showErrorMessage="1" prompt="Saldo final de la Cuenta Pública presentada (trimestral: 1er, 2do, 3ro. o 4to.)." sqref="C26"/>
    <dataValidation allowBlank="1" showInputMessage="1" showErrorMessage="1" prompt="Corresponde al número de la cuenta de acuerdo al Plan de Cuentas emitido por el CONAC." sqref="A7 A26 A57 A70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zoomScaleSheetLayoutView="100" workbookViewId="0">
      <selection activeCell="C15" sqref="C15"/>
    </sheetView>
  </sheetViews>
  <sheetFormatPr baseColWidth="10" defaultRowHeight="11.25" x14ac:dyDescent="0.2"/>
  <cols>
    <col min="1" max="1" width="20.7109375" style="268" customWidth="1"/>
    <col min="2" max="2" width="50.7109375" style="268" customWidth="1"/>
    <col min="3" max="7" width="17.7109375" style="9" customWidth="1"/>
    <col min="8" max="9" width="11.42578125" style="268" customWidth="1"/>
    <col min="10" max="16384" width="11.42578125" style="268"/>
  </cols>
  <sheetData>
    <row r="1" spans="1:7" x14ac:dyDescent="0.2">
      <c r="A1" s="3" t="s">
        <v>43</v>
      </c>
      <c r="B1" s="3"/>
      <c r="G1" s="30"/>
    </row>
    <row r="2" spans="1:7" x14ac:dyDescent="0.2">
      <c r="A2" s="3" t="s">
        <v>198</v>
      </c>
      <c r="B2" s="3"/>
      <c r="C2" s="21"/>
      <c r="D2" s="21"/>
    </row>
    <row r="3" spans="1:7" x14ac:dyDescent="0.2">
      <c r="B3" s="3"/>
      <c r="C3" s="21"/>
      <c r="D3" s="21"/>
    </row>
    <row r="5" spans="1:7" s="33" customFormat="1" ht="11.25" customHeight="1" x14ac:dyDescent="0.2">
      <c r="A5" s="31" t="s">
        <v>141</v>
      </c>
      <c r="B5" s="31"/>
      <c r="C5" s="32"/>
      <c r="D5" s="32"/>
      <c r="E5" s="9"/>
      <c r="F5" s="9"/>
      <c r="G5" s="247" t="s">
        <v>51</v>
      </c>
    </row>
    <row r="6" spans="1:7" x14ac:dyDescent="0.2">
      <c r="A6" s="13"/>
      <c r="B6" s="13"/>
      <c r="C6" s="4"/>
      <c r="D6" s="4"/>
      <c r="E6" s="4"/>
      <c r="F6" s="4"/>
      <c r="G6" s="4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298">
        <v>2015</v>
      </c>
      <c r="E7" s="269" t="s">
        <v>206</v>
      </c>
      <c r="F7" s="269" t="s">
        <v>157</v>
      </c>
      <c r="G7" s="34" t="s">
        <v>52</v>
      </c>
    </row>
    <row r="8" spans="1:7" x14ac:dyDescent="0.2">
      <c r="A8" s="144" t="s">
        <v>320</v>
      </c>
      <c r="B8" s="144" t="s">
        <v>321</v>
      </c>
      <c r="C8" s="159">
        <v>-90000</v>
      </c>
      <c r="D8" s="159"/>
      <c r="E8" s="159"/>
      <c r="F8" s="159"/>
      <c r="G8" s="159"/>
    </row>
    <row r="9" spans="1:7" x14ac:dyDescent="0.2">
      <c r="A9" s="144" t="s">
        <v>322</v>
      </c>
      <c r="B9" s="144" t="s">
        <v>323</v>
      </c>
      <c r="C9" s="159">
        <v>0.2</v>
      </c>
      <c r="D9" s="159"/>
      <c r="E9" s="159"/>
      <c r="F9" s="159"/>
      <c r="G9" s="159"/>
    </row>
    <row r="10" spans="1:7" x14ac:dyDescent="0.2">
      <c r="A10" s="144" t="s">
        <v>324</v>
      </c>
      <c r="B10" s="144" t="s">
        <v>325</v>
      </c>
      <c r="C10" s="159">
        <v>0.01</v>
      </c>
      <c r="D10" s="159"/>
      <c r="E10" s="159"/>
      <c r="F10" s="159"/>
      <c r="G10" s="159"/>
    </row>
    <row r="11" spans="1:7" x14ac:dyDescent="0.2">
      <c r="A11" s="144" t="s">
        <v>326</v>
      </c>
      <c r="B11" s="144" t="s">
        <v>327</v>
      </c>
      <c r="C11" s="159">
        <v>0.01</v>
      </c>
      <c r="D11" s="159"/>
      <c r="E11" s="159"/>
      <c r="F11" s="159"/>
      <c r="G11" s="159"/>
    </row>
    <row r="12" spans="1:7" x14ac:dyDescent="0.2">
      <c r="A12" s="144" t="s">
        <v>328</v>
      </c>
      <c r="B12" s="144" t="s">
        <v>329</v>
      </c>
      <c r="C12" s="159">
        <v>218596.09</v>
      </c>
      <c r="D12" s="159"/>
      <c r="E12" s="159"/>
      <c r="F12" s="159"/>
      <c r="G12" s="159"/>
    </row>
    <row r="13" spans="1:7" x14ac:dyDescent="0.2">
      <c r="A13" s="144" t="s">
        <v>330</v>
      </c>
      <c r="B13" s="144" t="s">
        <v>331</v>
      </c>
      <c r="C13" s="159">
        <v>49000</v>
      </c>
      <c r="D13" s="159"/>
      <c r="E13" s="159"/>
      <c r="F13" s="159"/>
      <c r="G13" s="159"/>
    </row>
    <row r="14" spans="1:7" x14ac:dyDescent="0.2">
      <c r="A14" s="144" t="s">
        <v>704</v>
      </c>
      <c r="B14" s="144" t="s">
        <v>705</v>
      </c>
      <c r="C14" s="159">
        <v>74250</v>
      </c>
      <c r="D14" s="159"/>
      <c r="E14" s="159"/>
      <c r="F14" s="159"/>
      <c r="G14" s="159"/>
    </row>
    <row r="15" spans="1:7" x14ac:dyDescent="0.2">
      <c r="A15" s="146"/>
      <c r="B15" s="146" t="s">
        <v>226</v>
      </c>
      <c r="C15" s="160">
        <f>SUM(C8:C14)</f>
        <v>251846.31</v>
      </c>
      <c r="D15" s="160">
        <f>SUM(D8:D13)</f>
        <v>0</v>
      </c>
      <c r="E15" s="160">
        <f>SUM(E8:E13)</f>
        <v>0</v>
      </c>
      <c r="F15" s="160">
        <f>SUM(F8:F13)</f>
        <v>0</v>
      </c>
      <c r="G15" s="160">
        <f>SUM(G8:G13)</f>
        <v>0</v>
      </c>
    </row>
    <row r="16" spans="1:7" x14ac:dyDescent="0.2">
      <c r="A16" s="148"/>
      <c r="B16" s="148"/>
      <c r="C16" s="156"/>
      <c r="D16" s="156"/>
      <c r="E16" s="156"/>
      <c r="F16" s="156"/>
      <c r="G16" s="156"/>
    </row>
    <row r="17" spans="1:7" x14ac:dyDescent="0.2">
      <c r="A17" s="148"/>
      <c r="B17" s="148"/>
      <c r="C17" s="156"/>
      <c r="D17" s="156"/>
      <c r="E17" s="156"/>
      <c r="F17" s="156"/>
      <c r="G17" s="156"/>
    </row>
    <row r="18" spans="1:7" s="33" customFormat="1" ht="15" customHeight="1" x14ac:dyDescent="0.2">
      <c r="A18" s="31" t="s">
        <v>149</v>
      </c>
      <c r="B18" s="31"/>
      <c r="C18" s="32"/>
      <c r="D18" s="32"/>
      <c r="E18" s="9"/>
      <c r="F18" s="9"/>
      <c r="G18" s="247" t="s">
        <v>51</v>
      </c>
    </row>
    <row r="19" spans="1:7" x14ac:dyDescent="0.2">
      <c r="A19" s="13"/>
      <c r="B19" s="13"/>
      <c r="C19" s="4"/>
      <c r="D19" s="4"/>
      <c r="E19" s="4"/>
      <c r="F19" s="4"/>
      <c r="G19" s="4"/>
    </row>
    <row r="20" spans="1:7" x14ac:dyDescent="0.2">
      <c r="A20" s="15" t="s">
        <v>46</v>
      </c>
      <c r="B20" s="16" t="s">
        <v>47</v>
      </c>
      <c r="C20" s="17" t="s">
        <v>48</v>
      </c>
      <c r="D20" s="298">
        <v>2015</v>
      </c>
      <c r="E20" s="269" t="s">
        <v>206</v>
      </c>
      <c r="F20" s="269" t="s">
        <v>157</v>
      </c>
      <c r="G20" s="34" t="s">
        <v>52</v>
      </c>
    </row>
    <row r="21" spans="1:7" x14ac:dyDescent="0.2">
      <c r="A21" s="144"/>
      <c r="B21" s="144"/>
      <c r="C21" s="159"/>
      <c r="D21" s="159"/>
      <c r="E21" s="159"/>
      <c r="F21" s="159"/>
      <c r="G21" s="159"/>
    </row>
    <row r="22" spans="1:7" x14ac:dyDescent="0.2">
      <c r="A22" s="144"/>
      <c r="B22" s="144"/>
      <c r="C22" s="159"/>
      <c r="D22" s="159"/>
      <c r="E22" s="159"/>
      <c r="F22" s="159"/>
      <c r="G22" s="159"/>
    </row>
    <row r="23" spans="1:7" x14ac:dyDescent="0.2">
      <c r="A23" s="144"/>
      <c r="B23" s="144"/>
      <c r="C23" s="159"/>
      <c r="D23" s="159"/>
      <c r="E23" s="159"/>
      <c r="F23" s="159"/>
      <c r="G23" s="159"/>
    </row>
    <row r="24" spans="1:7" x14ac:dyDescent="0.2">
      <c r="A24" s="144"/>
      <c r="B24" s="144"/>
      <c r="C24" s="159"/>
      <c r="D24" s="159"/>
      <c r="E24" s="159"/>
      <c r="F24" s="159"/>
      <c r="G24" s="159"/>
    </row>
    <row r="25" spans="1:7" x14ac:dyDescent="0.2">
      <c r="A25" s="146"/>
      <c r="B25" s="146" t="s">
        <v>227</v>
      </c>
      <c r="C25" s="160">
        <f>SUM(C21:C24)</f>
        <v>0</v>
      </c>
      <c r="D25" s="160">
        <f>SUM(D21:D24)</f>
        <v>0</v>
      </c>
      <c r="E25" s="160">
        <f>SUM(E21:E24)</f>
        <v>0</v>
      </c>
      <c r="F25" s="160">
        <f>SUM(F21:F24)</f>
        <v>0</v>
      </c>
      <c r="G25" s="160">
        <f>SUM(G21:G24)</f>
        <v>0</v>
      </c>
    </row>
  </sheetData>
  <dataValidations count="7">
    <dataValidation allowBlank="1" showInputMessage="1" showErrorMessage="1" prompt="Saldo final al 31 de diciembre de 2012." sqref="G7 G20"/>
    <dataValidation allowBlank="1" showInputMessage="1" showErrorMessage="1" prompt="Corresponde al nombre o descripción de la cuenta de acuerdo al Plan de Cuentas emitido por el CONAC." sqref="B7 B20"/>
    <dataValidation allowBlank="1" showInputMessage="1" showErrorMessage="1" prompt="Saldo final al 31 de diciembre de 2013." sqref="F7 F20"/>
    <dataValidation allowBlank="1" showInputMessage="1" showErrorMessage="1" prompt="Saldo final al 31 de diciembre de 2014." sqref="E20 E7"/>
    <dataValidation allowBlank="1" showInputMessage="1" showErrorMessage="1" prompt="Saldo final al 31 de diciembre de 2015." sqref="D20 D7"/>
    <dataValidation allowBlank="1" showInputMessage="1" showErrorMessage="1" prompt="Saldo final de la Información Financiera Trimestral que se presenta (trimestral: 1er, 2do, 3ro. o 4to.)." sqref="C7 C20"/>
    <dataValidation allowBlank="1" showInputMessage="1" showErrorMessage="1" prompt="Corresponde al número de la cuenta de acuerdo al Plan de Cuentas emitido por el CONAC (DOF 23/12/2015)." sqref="A7 A20"/>
  </dataValidations>
  <pageMargins left="0.7" right="0.7" top="0.75" bottom="0.75" header="0.3" footer="0.3"/>
  <pageSetup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9"/>
  <sheetViews>
    <sheetView tabSelected="1" topLeftCell="B88" zoomScaleNormal="100" zoomScaleSheetLayoutView="100" workbookViewId="0">
      <selection activeCell="C107" sqref="C107"/>
    </sheetView>
  </sheetViews>
  <sheetFormatPr baseColWidth="10" defaultRowHeight="11.25" x14ac:dyDescent="0.2"/>
  <cols>
    <col min="1" max="1" width="20.7109375" style="268" customWidth="1"/>
    <col min="2" max="2" width="50.7109375" style="268" customWidth="1"/>
    <col min="3" max="7" width="17.7109375" style="9" customWidth="1"/>
    <col min="8" max="9" width="18.7109375" style="268" customWidth="1"/>
    <col min="10" max="10" width="11.42578125" style="268" customWidth="1"/>
    <col min="11" max="16384" width="11.42578125" style="268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198</v>
      </c>
      <c r="B2" s="3"/>
    </row>
    <row r="3" spans="1:10" x14ac:dyDescent="0.2">
      <c r="J3" s="19"/>
    </row>
    <row r="4" spans="1:10" x14ac:dyDescent="0.2">
      <c r="A4" s="10" t="s">
        <v>141</v>
      </c>
      <c r="B4" s="11"/>
      <c r="E4" s="35"/>
      <c r="F4" s="35"/>
      <c r="I4" s="51" t="s">
        <v>53</v>
      </c>
      <c r="J4" s="19"/>
    </row>
    <row r="5" spans="1:10" x14ac:dyDescent="0.2">
      <c r="A5" s="36"/>
      <c r="B5" s="36"/>
      <c r="C5" s="35"/>
      <c r="D5" s="35"/>
      <c r="E5" s="35"/>
      <c r="F5" s="35"/>
      <c r="J5" s="19"/>
    </row>
    <row r="6" spans="1:10" x14ac:dyDescent="0.2">
      <c r="A6" s="15" t="s">
        <v>46</v>
      </c>
      <c r="B6" s="16" t="s">
        <v>47</v>
      </c>
      <c r="C6" s="37" t="s">
        <v>54</v>
      </c>
      <c r="D6" s="37" t="s">
        <v>55</v>
      </c>
      <c r="E6" s="37" t="s">
        <v>56</v>
      </c>
      <c r="F6" s="37" t="s">
        <v>57</v>
      </c>
      <c r="G6" s="38" t="s">
        <v>58</v>
      </c>
      <c r="H6" s="16" t="s">
        <v>59</v>
      </c>
      <c r="I6" s="16" t="s">
        <v>60</v>
      </c>
      <c r="J6" s="19"/>
    </row>
    <row r="7" spans="1:10" ht="22.5" x14ac:dyDescent="0.2">
      <c r="A7" s="154" t="s">
        <v>320</v>
      </c>
      <c r="B7" s="161" t="s">
        <v>321</v>
      </c>
      <c r="C7" s="126">
        <v>-90000</v>
      </c>
      <c r="D7" s="127">
        <v>0</v>
      </c>
      <c r="E7" s="127">
        <v>0</v>
      </c>
      <c r="F7" s="127">
        <v>0</v>
      </c>
      <c r="G7" s="128">
        <v>0</v>
      </c>
      <c r="H7" s="132"/>
      <c r="I7" s="133" t="s">
        <v>334</v>
      </c>
      <c r="J7" s="19"/>
    </row>
    <row r="8" spans="1:10" ht="22.5" x14ac:dyDescent="0.2">
      <c r="A8" s="154" t="s">
        <v>322</v>
      </c>
      <c r="B8" s="161" t="s">
        <v>323</v>
      </c>
      <c r="C8" s="126">
        <v>0.2</v>
      </c>
      <c r="D8" s="127">
        <v>0</v>
      </c>
      <c r="E8" s="127">
        <v>0</v>
      </c>
      <c r="F8" s="127">
        <v>0</v>
      </c>
      <c r="G8" s="128">
        <v>0</v>
      </c>
      <c r="H8" s="132"/>
      <c r="I8" s="133" t="s">
        <v>334</v>
      </c>
      <c r="J8" s="19"/>
    </row>
    <row r="9" spans="1:10" ht="22.5" x14ac:dyDescent="0.2">
      <c r="A9" s="154" t="s">
        <v>324</v>
      </c>
      <c r="B9" s="161" t="s">
        <v>783</v>
      </c>
      <c r="C9" s="126">
        <v>0.01</v>
      </c>
      <c r="D9" s="127">
        <v>0</v>
      </c>
      <c r="E9" s="127">
        <v>0</v>
      </c>
      <c r="F9" s="127">
        <v>0</v>
      </c>
      <c r="G9" s="128">
        <v>0</v>
      </c>
      <c r="H9" s="132"/>
      <c r="I9" s="133" t="s">
        <v>334</v>
      </c>
      <c r="J9" s="19"/>
    </row>
    <row r="10" spans="1:10" ht="22.5" x14ac:dyDescent="0.2">
      <c r="A10" s="154" t="s">
        <v>784</v>
      </c>
      <c r="B10" s="161" t="s">
        <v>785</v>
      </c>
      <c r="C10" s="126">
        <v>0</v>
      </c>
      <c r="D10" s="127">
        <v>0</v>
      </c>
      <c r="E10" s="127">
        <v>0</v>
      </c>
      <c r="F10" s="127">
        <v>0</v>
      </c>
      <c r="G10" s="128">
        <v>0</v>
      </c>
      <c r="H10" s="132"/>
      <c r="I10" s="133" t="s">
        <v>334</v>
      </c>
      <c r="J10" s="19"/>
    </row>
    <row r="11" spans="1:10" ht="22.5" x14ac:dyDescent="0.2">
      <c r="A11" s="154" t="s">
        <v>326</v>
      </c>
      <c r="B11" s="161" t="s">
        <v>327</v>
      </c>
      <c r="C11" s="126">
        <v>0.01</v>
      </c>
      <c r="D11" s="127">
        <v>0</v>
      </c>
      <c r="E11" s="127">
        <v>0</v>
      </c>
      <c r="F11" s="127">
        <v>0</v>
      </c>
      <c r="G11" s="128">
        <v>0</v>
      </c>
      <c r="H11" s="132"/>
      <c r="I11" s="133" t="s">
        <v>334</v>
      </c>
      <c r="J11" s="19"/>
    </row>
    <row r="12" spans="1:10" ht="22.5" x14ac:dyDescent="0.2">
      <c r="A12" s="154" t="s">
        <v>328</v>
      </c>
      <c r="B12" s="161" t="s">
        <v>329</v>
      </c>
      <c r="C12" s="126">
        <v>218596.09</v>
      </c>
      <c r="D12" s="127">
        <v>0</v>
      </c>
      <c r="E12" s="127">
        <v>0</v>
      </c>
      <c r="F12" s="127">
        <v>0</v>
      </c>
      <c r="G12" s="128">
        <v>0</v>
      </c>
      <c r="H12" s="132"/>
      <c r="I12" s="133" t="s">
        <v>334</v>
      </c>
      <c r="J12" s="19"/>
    </row>
    <row r="13" spans="1:10" ht="22.5" x14ac:dyDescent="0.2">
      <c r="A13" s="154" t="s">
        <v>330</v>
      </c>
      <c r="B13" s="161" t="s">
        <v>786</v>
      </c>
      <c r="C13" s="126">
        <v>49000</v>
      </c>
      <c r="D13" s="127">
        <v>0</v>
      </c>
      <c r="E13" s="127">
        <v>0</v>
      </c>
      <c r="F13" s="127">
        <v>0</v>
      </c>
      <c r="G13" s="128">
        <v>0</v>
      </c>
      <c r="H13" s="132"/>
      <c r="I13" s="133" t="s">
        <v>334</v>
      </c>
      <c r="J13" s="19"/>
    </row>
    <row r="14" spans="1:10" ht="22.5" x14ac:dyDescent="0.2">
      <c r="A14" s="154" t="s">
        <v>704</v>
      </c>
      <c r="B14" s="161" t="s">
        <v>705</v>
      </c>
      <c r="C14" s="126">
        <v>74250</v>
      </c>
      <c r="D14" s="127">
        <v>0</v>
      </c>
      <c r="E14" s="127">
        <v>0</v>
      </c>
      <c r="F14" s="127">
        <v>0</v>
      </c>
      <c r="G14" s="128">
        <v>0</v>
      </c>
      <c r="H14" s="132"/>
      <c r="I14" s="133" t="s">
        <v>334</v>
      </c>
      <c r="J14" s="19"/>
    </row>
    <row r="15" spans="1:10" x14ac:dyDescent="0.2">
      <c r="A15" s="146"/>
      <c r="B15" s="146" t="s">
        <v>226</v>
      </c>
      <c r="C15" s="160">
        <f>SUM(C7:C14)</f>
        <v>251846.31</v>
      </c>
      <c r="D15" s="160">
        <f>SUM(D7:D14)</f>
        <v>0</v>
      </c>
      <c r="E15" s="160">
        <f>SUM(E7:E14)</f>
        <v>0</v>
      </c>
      <c r="F15" s="160">
        <f>SUM(F7:F14)</f>
        <v>0</v>
      </c>
      <c r="G15" s="160">
        <f>SUM(G7:G14)</f>
        <v>0</v>
      </c>
      <c r="H15" s="134"/>
      <c r="I15" s="134"/>
      <c r="J15" s="19"/>
    </row>
    <row r="16" spans="1:10" x14ac:dyDescent="0.2">
      <c r="J16" s="19"/>
    </row>
    <row r="17" spans="1:9" ht="11.25" customHeight="1" x14ac:dyDescent="0.2">
      <c r="A17" s="10" t="s">
        <v>142</v>
      </c>
      <c r="B17" s="11"/>
      <c r="E17" s="35"/>
      <c r="F17" s="35"/>
      <c r="I17" s="51" t="s">
        <v>53</v>
      </c>
    </row>
    <row r="18" spans="1:9" x14ac:dyDescent="0.2">
      <c r="A18" s="36"/>
      <c r="B18" s="36"/>
      <c r="C18" s="35"/>
      <c r="D18" s="35"/>
      <c r="E18" s="35"/>
      <c r="F18" s="35"/>
    </row>
    <row r="19" spans="1:9" ht="15" customHeight="1" x14ac:dyDescent="0.2">
      <c r="A19" s="15" t="s">
        <v>46</v>
      </c>
      <c r="B19" s="16" t="s">
        <v>47</v>
      </c>
      <c r="C19" s="37" t="s">
        <v>54</v>
      </c>
      <c r="D19" s="37" t="s">
        <v>55</v>
      </c>
      <c r="E19" s="37" t="s">
        <v>56</v>
      </c>
      <c r="F19" s="37" t="s">
        <v>57</v>
      </c>
      <c r="G19" s="38" t="s">
        <v>58</v>
      </c>
      <c r="H19" s="16" t="s">
        <v>59</v>
      </c>
      <c r="I19" s="16" t="s">
        <v>60</v>
      </c>
    </row>
    <row r="20" spans="1:9" ht="22.5" x14ac:dyDescent="0.2">
      <c r="A20" s="154" t="s">
        <v>332</v>
      </c>
      <c r="B20" s="161" t="s">
        <v>333</v>
      </c>
      <c r="C20" s="126">
        <v>1011</v>
      </c>
      <c r="D20" s="127">
        <v>0</v>
      </c>
      <c r="E20" s="127">
        <v>0</v>
      </c>
      <c r="F20" s="127">
        <v>0</v>
      </c>
      <c r="G20" s="128">
        <v>0</v>
      </c>
      <c r="H20" s="132"/>
      <c r="I20" s="133" t="s">
        <v>334</v>
      </c>
    </row>
    <row r="21" spans="1:9" x14ac:dyDescent="0.2">
      <c r="A21" s="154" t="s">
        <v>678</v>
      </c>
      <c r="B21" s="161" t="s">
        <v>706</v>
      </c>
      <c r="C21" s="126">
        <v>277.18</v>
      </c>
      <c r="D21" s="127">
        <v>0</v>
      </c>
      <c r="E21" s="127">
        <v>0</v>
      </c>
      <c r="F21" s="127">
        <v>0</v>
      </c>
      <c r="G21" s="128">
        <v>0</v>
      </c>
      <c r="H21" s="132"/>
      <c r="I21" s="133"/>
    </row>
    <row r="22" spans="1:9" x14ac:dyDescent="0.2">
      <c r="A22" s="154"/>
      <c r="B22" s="161"/>
      <c r="C22" s="129"/>
      <c r="D22" s="127"/>
      <c r="E22" s="127"/>
      <c r="F22" s="127"/>
      <c r="G22" s="128"/>
      <c r="H22" s="132"/>
      <c r="I22" s="133"/>
    </row>
    <row r="23" spans="1:9" x14ac:dyDescent="0.2">
      <c r="A23" s="154"/>
      <c r="B23" s="161"/>
      <c r="C23" s="129"/>
      <c r="D23" s="127"/>
      <c r="E23" s="127"/>
      <c r="F23" s="127"/>
      <c r="G23" s="128"/>
      <c r="H23" s="132"/>
      <c r="I23" s="133"/>
    </row>
    <row r="24" spans="1:9" x14ac:dyDescent="0.2">
      <c r="A24" s="146"/>
      <c r="B24" s="146" t="s">
        <v>228</v>
      </c>
      <c r="C24" s="160">
        <f>SUM(C20:C23)</f>
        <v>1288.18</v>
      </c>
      <c r="D24" s="160">
        <f>SUM(D20:D23)</f>
        <v>0</v>
      </c>
      <c r="E24" s="160">
        <f>SUM(E20:E23)</f>
        <v>0</v>
      </c>
      <c r="F24" s="160">
        <f>SUM(F20:F23)</f>
        <v>0</v>
      </c>
      <c r="G24" s="160">
        <f>SUM(G20:G23)</f>
        <v>0</v>
      </c>
      <c r="H24" s="134"/>
      <c r="I24" s="134"/>
    </row>
    <row r="25" spans="1:9" x14ac:dyDescent="0.2">
      <c r="A25" s="148"/>
      <c r="B25" s="148"/>
      <c r="C25" s="156"/>
      <c r="D25" s="156"/>
      <c r="E25" s="156"/>
      <c r="F25" s="156"/>
      <c r="G25" s="156"/>
      <c r="H25" s="148"/>
      <c r="I25" s="148"/>
    </row>
    <row r="26" spans="1:9" x14ac:dyDescent="0.2">
      <c r="A26" s="148"/>
      <c r="B26" s="148"/>
      <c r="C26" s="156"/>
      <c r="D26" s="156"/>
      <c r="E26" s="156"/>
      <c r="F26" s="156"/>
      <c r="G26" s="156"/>
      <c r="H26" s="148"/>
      <c r="I26" s="148"/>
    </row>
    <row r="27" spans="1:9" ht="11.25" customHeight="1" x14ac:dyDescent="0.2">
      <c r="A27" s="10" t="s">
        <v>150</v>
      </c>
      <c r="B27" s="11"/>
      <c r="E27" s="35"/>
      <c r="F27" s="35"/>
      <c r="I27" s="51" t="s">
        <v>53</v>
      </c>
    </row>
    <row r="28" spans="1:9" x14ac:dyDescent="0.2">
      <c r="A28" s="36"/>
      <c r="B28" s="36"/>
      <c r="C28" s="35"/>
      <c r="D28" s="35"/>
      <c r="E28" s="35"/>
      <c r="F28" s="35"/>
    </row>
    <row r="29" spans="1:9" ht="15" customHeight="1" x14ac:dyDescent="0.2">
      <c r="A29" s="15" t="s">
        <v>46</v>
      </c>
      <c r="B29" s="16" t="s">
        <v>47</v>
      </c>
      <c r="C29" s="37" t="s">
        <v>54</v>
      </c>
      <c r="D29" s="37" t="s">
        <v>55</v>
      </c>
      <c r="E29" s="37" t="s">
        <v>56</v>
      </c>
      <c r="F29" s="37" t="s">
        <v>57</v>
      </c>
      <c r="G29" s="38" t="s">
        <v>58</v>
      </c>
      <c r="H29" s="16" t="s">
        <v>59</v>
      </c>
      <c r="I29" s="16" t="s">
        <v>60</v>
      </c>
    </row>
    <row r="30" spans="1:9" x14ac:dyDescent="0.2">
      <c r="A30" s="149"/>
      <c r="B30" s="149"/>
      <c r="C30" s="126"/>
      <c r="D30" s="130"/>
      <c r="E30" s="130"/>
      <c r="F30" s="130"/>
      <c r="G30" s="130"/>
      <c r="H30" s="132"/>
      <c r="I30" s="132"/>
    </row>
    <row r="31" spans="1:9" x14ac:dyDescent="0.2">
      <c r="A31" s="149"/>
      <c r="B31" s="149"/>
      <c r="C31" s="126"/>
      <c r="D31" s="130"/>
      <c r="E31" s="130"/>
      <c r="F31" s="130"/>
      <c r="G31" s="130"/>
      <c r="H31" s="132"/>
      <c r="I31" s="132"/>
    </row>
    <row r="32" spans="1:9" x14ac:dyDescent="0.2">
      <c r="A32" s="149"/>
      <c r="B32" s="149"/>
      <c r="C32" s="126"/>
      <c r="D32" s="130"/>
      <c r="E32" s="130"/>
      <c r="F32" s="130"/>
      <c r="G32" s="130"/>
      <c r="H32" s="132"/>
      <c r="I32" s="132"/>
    </row>
    <row r="33" spans="1:9" x14ac:dyDescent="0.2">
      <c r="A33" s="149"/>
      <c r="B33" s="149"/>
      <c r="C33" s="126"/>
      <c r="D33" s="130"/>
      <c r="E33" s="130"/>
      <c r="F33" s="130"/>
      <c r="G33" s="130"/>
      <c r="H33" s="132"/>
      <c r="I33" s="132"/>
    </row>
    <row r="34" spans="1:9" x14ac:dyDescent="0.2">
      <c r="A34" s="162"/>
      <c r="B34" s="162" t="s">
        <v>229</v>
      </c>
      <c r="C34" s="134">
        <f>SUM(C30:C33)</f>
        <v>0</v>
      </c>
      <c r="D34" s="134">
        <f>SUM(D30:D33)</f>
        <v>0</v>
      </c>
      <c r="E34" s="134">
        <f>SUM(E30:E33)</f>
        <v>0</v>
      </c>
      <c r="F34" s="134">
        <f>SUM(F30:F33)</f>
        <v>0</v>
      </c>
      <c r="G34" s="134">
        <f>SUM(G30:G33)</f>
        <v>0</v>
      </c>
      <c r="H34" s="134"/>
      <c r="I34" s="134"/>
    </row>
    <row r="37" spans="1:9" x14ac:dyDescent="0.2">
      <c r="A37" s="10" t="s">
        <v>262</v>
      </c>
      <c r="B37" s="11"/>
      <c r="E37" s="35"/>
      <c r="F37" s="35"/>
      <c r="I37" s="51" t="s">
        <v>53</v>
      </c>
    </row>
    <row r="38" spans="1:9" x14ac:dyDescent="0.2">
      <c r="A38" s="36"/>
      <c r="B38" s="36"/>
      <c r="C38" s="35"/>
      <c r="D38" s="35"/>
      <c r="E38" s="35"/>
      <c r="F38" s="35"/>
    </row>
    <row r="39" spans="1:9" x14ac:dyDescent="0.2">
      <c r="A39" s="15" t="s">
        <v>46</v>
      </c>
      <c r="B39" s="16" t="s">
        <v>47</v>
      </c>
      <c r="C39" s="37" t="s">
        <v>54</v>
      </c>
      <c r="D39" s="37" t="s">
        <v>55</v>
      </c>
      <c r="E39" s="37" t="s">
        <v>56</v>
      </c>
      <c r="F39" s="37" t="s">
        <v>57</v>
      </c>
      <c r="G39" s="38" t="s">
        <v>58</v>
      </c>
      <c r="H39" s="16" t="s">
        <v>59</v>
      </c>
      <c r="I39" s="16" t="s">
        <v>60</v>
      </c>
    </row>
    <row r="40" spans="1:9" x14ac:dyDescent="0.2">
      <c r="A40" s="149"/>
      <c r="B40" s="149"/>
      <c r="C40" s="126"/>
      <c r="D40" s="130"/>
      <c r="E40" s="130"/>
      <c r="F40" s="130"/>
      <c r="G40" s="130"/>
      <c r="H40" s="132"/>
      <c r="I40" s="132"/>
    </row>
    <row r="41" spans="1:9" x14ac:dyDescent="0.2">
      <c r="A41" s="149"/>
      <c r="B41" s="149"/>
      <c r="C41" s="126"/>
      <c r="D41" s="130"/>
      <c r="E41" s="130"/>
      <c r="F41" s="130"/>
      <c r="G41" s="130"/>
      <c r="H41" s="132"/>
      <c r="I41" s="132"/>
    </row>
    <row r="42" spans="1:9" x14ac:dyDescent="0.2">
      <c r="A42" s="149"/>
      <c r="B42" s="149"/>
      <c r="C42" s="126"/>
      <c r="D42" s="130"/>
      <c r="E42" s="130"/>
      <c r="F42" s="130"/>
      <c r="G42" s="130"/>
      <c r="H42" s="132"/>
      <c r="I42" s="132"/>
    </row>
    <row r="43" spans="1:9" x14ac:dyDescent="0.2">
      <c r="A43" s="149"/>
      <c r="B43" s="149"/>
      <c r="C43" s="126"/>
      <c r="D43" s="130"/>
      <c r="E43" s="130"/>
      <c r="F43" s="130"/>
      <c r="G43" s="130"/>
      <c r="H43" s="132"/>
      <c r="I43" s="132"/>
    </row>
    <row r="44" spans="1:9" x14ac:dyDescent="0.2">
      <c r="A44" s="162"/>
      <c r="B44" s="162" t="s">
        <v>263</v>
      </c>
      <c r="C44" s="134">
        <f>SUM(C40:C43)</f>
        <v>0</v>
      </c>
      <c r="D44" s="134">
        <f>SUM(D40:D43)</f>
        <v>0</v>
      </c>
      <c r="E44" s="134">
        <f>SUM(E40:E43)</f>
        <v>0</v>
      </c>
      <c r="F44" s="134">
        <f>SUM(F40:F43)</f>
        <v>0</v>
      </c>
      <c r="G44" s="134">
        <f>SUM(G40:G43)</f>
        <v>0</v>
      </c>
      <c r="H44" s="134"/>
      <c r="I44" s="134"/>
    </row>
    <row r="47" spans="1:9" x14ac:dyDescent="0.2">
      <c r="A47" s="10" t="s">
        <v>264</v>
      </c>
      <c r="B47" s="11"/>
      <c r="E47" s="35"/>
      <c r="F47" s="35"/>
      <c r="I47" s="51" t="s">
        <v>53</v>
      </c>
    </row>
    <row r="48" spans="1:9" x14ac:dyDescent="0.2">
      <c r="A48" s="36"/>
      <c r="B48" s="36"/>
      <c r="C48" s="35"/>
      <c r="D48" s="35"/>
      <c r="E48" s="35"/>
      <c r="F48" s="35"/>
    </row>
    <row r="49" spans="1:9" x14ac:dyDescent="0.2">
      <c r="A49" s="15" t="s">
        <v>46</v>
      </c>
      <c r="B49" s="16" t="s">
        <v>47</v>
      </c>
      <c r="C49" s="37" t="s">
        <v>54</v>
      </c>
      <c r="D49" s="37" t="s">
        <v>55</v>
      </c>
      <c r="E49" s="37" t="s">
        <v>56</v>
      </c>
      <c r="F49" s="37" t="s">
        <v>57</v>
      </c>
      <c r="G49" s="38" t="s">
        <v>58</v>
      </c>
      <c r="H49" s="16" t="s">
        <v>59</v>
      </c>
      <c r="I49" s="16" t="s">
        <v>60</v>
      </c>
    </row>
    <row r="50" spans="1:9" ht="22.5" x14ac:dyDescent="0.2">
      <c r="A50" s="149" t="s">
        <v>707</v>
      </c>
      <c r="B50" s="149" t="s">
        <v>646</v>
      </c>
      <c r="C50" s="126">
        <v>5317209.05</v>
      </c>
      <c r="D50" s="130"/>
      <c r="E50" s="130"/>
      <c r="F50" s="130"/>
      <c r="G50" s="130"/>
      <c r="H50" s="132"/>
      <c r="I50" s="132" t="s">
        <v>653</v>
      </c>
    </row>
    <row r="51" spans="1:9" x14ac:dyDescent="0.2">
      <c r="A51" s="149" t="s">
        <v>708</v>
      </c>
      <c r="B51" s="149" t="s">
        <v>703</v>
      </c>
      <c r="C51" s="126">
        <v>753800.34</v>
      </c>
      <c r="D51" s="130"/>
      <c r="E51" s="130"/>
      <c r="F51" s="130"/>
      <c r="G51" s="130"/>
      <c r="H51" s="132"/>
      <c r="I51" s="132"/>
    </row>
    <row r="52" spans="1:9" x14ac:dyDescent="0.2">
      <c r="A52" s="149"/>
      <c r="B52" s="149"/>
      <c r="C52" s="126"/>
      <c r="D52" s="130"/>
      <c r="E52" s="130"/>
      <c r="F52" s="130"/>
      <c r="G52" s="130"/>
      <c r="H52" s="132"/>
      <c r="I52" s="132"/>
    </row>
    <row r="53" spans="1:9" x14ac:dyDescent="0.2">
      <c r="A53" s="162"/>
      <c r="B53" s="162" t="s">
        <v>265</v>
      </c>
      <c r="C53" s="134">
        <f>SUM(C50:C52)</f>
        <v>6071009.3899999997</v>
      </c>
      <c r="D53" s="134">
        <f>SUM(D50:D52)</f>
        <v>0</v>
      </c>
      <c r="E53" s="134">
        <f>SUM(E50:E52)</f>
        <v>0</v>
      </c>
      <c r="F53" s="134">
        <f>SUM(F50:F52)</f>
        <v>0</v>
      </c>
      <c r="G53" s="134">
        <f>SUM(G50:G52)</f>
        <v>0</v>
      </c>
      <c r="H53" s="134"/>
      <c r="I53" s="134"/>
    </row>
    <row r="56" spans="1:9" x14ac:dyDescent="0.2">
      <c r="A56" s="10" t="s">
        <v>266</v>
      </c>
      <c r="B56" s="11"/>
      <c r="C56" s="35"/>
      <c r="D56" s="35"/>
      <c r="E56" s="35"/>
      <c r="F56" s="35"/>
    </row>
    <row r="57" spans="1:9" x14ac:dyDescent="0.2">
      <c r="A57" s="36"/>
      <c r="B57" s="36"/>
      <c r="C57" s="35"/>
      <c r="D57" s="35"/>
      <c r="E57" s="35"/>
      <c r="F57" s="35"/>
    </row>
    <row r="58" spans="1:9" x14ac:dyDescent="0.2">
      <c r="A58" s="15" t="s">
        <v>46</v>
      </c>
      <c r="B58" s="16" t="s">
        <v>47</v>
      </c>
      <c r="C58" s="37" t="s">
        <v>54</v>
      </c>
      <c r="D58" s="37" t="s">
        <v>55</v>
      </c>
      <c r="E58" s="37" t="s">
        <v>56</v>
      </c>
      <c r="F58" s="37" t="s">
        <v>57</v>
      </c>
      <c r="G58" s="38" t="s">
        <v>58</v>
      </c>
      <c r="H58" s="16" t="s">
        <v>59</v>
      </c>
      <c r="I58" s="16" t="s">
        <v>60</v>
      </c>
    </row>
    <row r="59" spans="1:9" x14ac:dyDescent="0.2">
      <c r="A59" s="149"/>
      <c r="B59" s="149"/>
      <c r="C59" s="126"/>
      <c r="D59" s="130"/>
      <c r="E59" s="130"/>
      <c r="F59" s="130"/>
      <c r="G59" s="130"/>
      <c r="H59" s="132"/>
      <c r="I59" s="132"/>
    </row>
    <row r="60" spans="1:9" x14ac:dyDescent="0.2">
      <c r="A60" s="149"/>
      <c r="B60" s="149"/>
      <c r="C60" s="126"/>
      <c r="D60" s="130"/>
      <c r="E60" s="130"/>
      <c r="F60" s="130"/>
      <c r="G60" s="130"/>
      <c r="H60" s="132"/>
      <c r="I60" s="132"/>
    </row>
    <row r="61" spans="1:9" x14ac:dyDescent="0.2">
      <c r="A61" s="149"/>
      <c r="B61" s="149"/>
      <c r="C61" s="126"/>
      <c r="D61" s="130"/>
      <c r="E61" s="130"/>
      <c r="F61" s="130"/>
      <c r="G61" s="130"/>
      <c r="H61" s="132"/>
      <c r="I61" s="132"/>
    </row>
    <row r="62" spans="1:9" x14ac:dyDescent="0.2">
      <c r="A62" s="149"/>
      <c r="B62" s="149"/>
      <c r="C62" s="126"/>
      <c r="D62" s="130"/>
      <c r="E62" s="130"/>
      <c r="F62" s="130"/>
      <c r="G62" s="130"/>
      <c r="H62" s="132"/>
      <c r="I62" s="132"/>
    </row>
    <row r="63" spans="1:9" x14ac:dyDescent="0.2">
      <c r="A63" s="162"/>
      <c r="B63" s="162" t="s">
        <v>267</v>
      </c>
      <c r="C63" s="134">
        <f>SUM(C59:C62)</f>
        <v>0</v>
      </c>
      <c r="D63" s="134">
        <f>SUM(D59:D62)</f>
        <v>0</v>
      </c>
      <c r="E63" s="134">
        <f>SUM(E59:E62)</f>
        <v>0</v>
      </c>
      <c r="F63" s="134">
        <f>SUM(F59:F62)</f>
        <v>0</v>
      </c>
      <c r="G63" s="134">
        <f>SUM(G59:G62)</f>
        <v>0</v>
      </c>
      <c r="H63" s="134"/>
      <c r="I63" s="134"/>
    </row>
    <row r="66" spans="1:11" x14ac:dyDescent="0.2">
      <c r="A66" s="10" t="s">
        <v>268</v>
      </c>
      <c r="B66" s="11"/>
      <c r="C66" s="270"/>
      <c r="E66" s="35"/>
      <c r="F66" s="35"/>
      <c r="I66" s="51" t="s">
        <v>53</v>
      </c>
    </row>
    <row r="67" spans="1:11" x14ac:dyDescent="0.2">
      <c r="A67" s="36"/>
      <c r="B67" s="36"/>
      <c r="C67" s="35"/>
      <c r="D67" s="35"/>
      <c r="E67" s="35"/>
      <c r="F67" s="35"/>
    </row>
    <row r="68" spans="1:11" x14ac:dyDescent="0.2">
      <c r="A68" s="15" t="s">
        <v>46</v>
      </c>
      <c r="B68" s="16" t="s">
        <v>47</v>
      </c>
      <c r="C68" s="37" t="s">
        <v>54</v>
      </c>
      <c r="D68" s="37" t="s">
        <v>55</v>
      </c>
      <c r="E68" s="37" t="s">
        <v>56</v>
      </c>
      <c r="F68" s="37" t="s">
        <v>57</v>
      </c>
      <c r="G68" s="38" t="s">
        <v>58</v>
      </c>
      <c r="H68" s="16" t="s">
        <v>59</v>
      </c>
      <c r="I68" s="16" t="s">
        <v>60</v>
      </c>
    </row>
    <row r="69" spans="1:11" x14ac:dyDescent="0.2">
      <c r="A69" s="149"/>
      <c r="B69" s="149"/>
      <c r="C69" s="126"/>
      <c r="D69" s="130"/>
      <c r="E69" s="130"/>
      <c r="F69" s="130"/>
      <c r="G69" s="130"/>
      <c r="H69" s="132"/>
      <c r="I69" s="132"/>
    </row>
    <row r="70" spans="1:11" x14ac:dyDescent="0.2">
      <c r="A70" s="149"/>
      <c r="B70" s="149"/>
      <c r="C70" s="126"/>
      <c r="D70" s="130"/>
      <c r="E70" s="130"/>
      <c r="F70" s="130"/>
      <c r="G70" s="130"/>
      <c r="H70" s="132"/>
      <c r="I70" s="132"/>
    </row>
    <row r="71" spans="1:11" x14ac:dyDescent="0.2">
      <c r="A71" s="149"/>
      <c r="B71" s="149"/>
      <c r="C71" s="126"/>
      <c r="D71" s="130"/>
      <c r="E71" s="130"/>
      <c r="F71" s="130"/>
      <c r="G71" s="130"/>
      <c r="H71" s="132"/>
      <c r="I71" s="132"/>
      <c r="K71" s="9"/>
    </row>
    <row r="72" spans="1:11" x14ac:dyDescent="0.2">
      <c r="A72" s="149"/>
      <c r="B72" s="149"/>
      <c r="C72" s="126"/>
      <c r="D72" s="130"/>
      <c r="E72" s="130"/>
      <c r="F72" s="130"/>
      <c r="G72" s="130"/>
      <c r="H72" s="132"/>
      <c r="I72" s="132"/>
      <c r="K72" s="9"/>
    </row>
    <row r="73" spans="1:11" x14ac:dyDescent="0.2">
      <c r="A73" s="162"/>
      <c r="B73" s="162" t="s">
        <v>269</v>
      </c>
      <c r="C73" s="134">
        <f>SUM(C69:C72)</f>
        <v>0</v>
      </c>
      <c r="D73" s="134">
        <f>SUM(D69:D72)</f>
        <v>0</v>
      </c>
      <c r="E73" s="134">
        <f>SUM(E69:E72)</f>
        <v>0</v>
      </c>
      <c r="F73" s="134">
        <f>SUM(F69:F72)</f>
        <v>0</v>
      </c>
      <c r="G73" s="134">
        <f>SUM(G69:G72)</f>
        <v>0</v>
      </c>
      <c r="H73" s="134"/>
      <c r="I73" s="134"/>
      <c r="K73" s="9"/>
    </row>
    <row r="76" spans="1:11" x14ac:dyDescent="0.2">
      <c r="A76" s="10" t="s">
        <v>270</v>
      </c>
      <c r="B76" s="11"/>
      <c r="E76" s="35"/>
      <c r="F76" s="35"/>
      <c r="I76" s="51" t="s">
        <v>53</v>
      </c>
    </row>
    <row r="77" spans="1:11" x14ac:dyDescent="0.2">
      <c r="A77" s="36"/>
      <c r="B77" s="36"/>
      <c r="C77" s="35"/>
      <c r="D77" s="35"/>
      <c r="E77" s="35"/>
      <c r="F77" s="35"/>
    </row>
    <row r="78" spans="1:11" x14ac:dyDescent="0.2">
      <c r="A78" s="15" t="s">
        <v>46</v>
      </c>
      <c r="B78" s="16" t="s">
        <v>47</v>
      </c>
      <c r="C78" s="37" t="s">
        <v>54</v>
      </c>
      <c r="D78" s="37" t="s">
        <v>55</v>
      </c>
      <c r="E78" s="37" t="s">
        <v>56</v>
      </c>
      <c r="F78" s="37" t="s">
        <v>57</v>
      </c>
      <c r="G78" s="38" t="s">
        <v>58</v>
      </c>
      <c r="H78" s="16" t="s">
        <v>59</v>
      </c>
      <c r="I78" s="16" t="s">
        <v>60</v>
      </c>
    </row>
    <row r="79" spans="1:11" x14ac:dyDescent="0.2">
      <c r="A79" s="149"/>
      <c r="B79" s="149"/>
      <c r="C79" s="126"/>
      <c r="D79" s="130"/>
      <c r="E79" s="130"/>
      <c r="F79" s="130"/>
      <c r="G79" s="130"/>
      <c r="H79" s="132"/>
      <c r="I79" s="132"/>
    </row>
    <row r="80" spans="1:11" x14ac:dyDescent="0.2">
      <c r="A80" s="149"/>
      <c r="B80" s="149"/>
      <c r="C80" s="126"/>
      <c r="D80" s="130"/>
      <c r="E80" s="130"/>
      <c r="F80" s="130"/>
      <c r="G80" s="130"/>
      <c r="H80" s="132"/>
      <c r="I80" s="132"/>
    </row>
    <row r="81" spans="1:11" x14ac:dyDescent="0.2">
      <c r="A81" s="149"/>
      <c r="B81" s="149"/>
      <c r="C81" s="126"/>
      <c r="D81" s="130"/>
      <c r="E81" s="130"/>
      <c r="F81" s="130"/>
      <c r="G81" s="130"/>
      <c r="H81" s="132"/>
      <c r="I81" s="132"/>
    </row>
    <row r="82" spans="1:11" x14ac:dyDescent="0.2">
      <c r="A82" s="149"/>
      <c r="B82" s="149"/>
      <c r="C82" s="126"/>
      <c r="D82" s="130"/>
      <c r="E82" s="130"/>
      <c r="F82" s="130"/>
      <c r="G82" s="130"/>
      <c r="H82" s="132"/>
      <c r="I82" s="132"/>
    </row>
    <row r="83" spans="1:11" x14ac:dyDescent="0.2">
      <c r="A83" s="162"/>
      <c r="B83" s="162" t="s">
        <v>271</v>
      </c>
      <c r="C83" s="134">
        <f>SUM(C79:C82)</f>
        <v>0</v>
      </c>
      <c r="D83" s="134">
        <f>SUM(D79:D82)</f>
        <v>0</v>
      </c>
      <c r="E83" s="134">
        <f>SUM(E79:E82)</f>
        <v>0</v>
      </c>
      <c r="F83" s="134">
        <f>SUM(F79:F82)</f>
        <v>0</v>
      </c>
      <c r="G83" s="134">
        <f>SUM(G79:G82)</f>
        <v>0</v>
      </c>
      <c r="H83" s="134"/>
      <c r="I83" s="134"/>
    </row>
    <row r="86" spans="1:11" x14ac:dyDescent="0.2">
      <c r="A86" s="10" t="s">
        <v>272</v>
      </c>
      <c r="B86" s="11"/>
      <c r="E86" s="35"/>
      <c r="F86" s="35"/>
      <c r="I86" s="51" t="s">
        <v>53</v>
      </c>
    </row>
    <row r="87" spans="1:11" x14ac:dyDescent="0.2">
      <c r="A87" s="36"/>
      <c r="B87" s="36"/>
      <c r="C87" s="35"/>
      <c r="D87" s="35"/>
      <c r="E87" s="35"/>
      <c r="F87" s="35"/>
    </row>
    <row r="88" spans="1:11" x14ac:dyDescent="0.2">
      <c r="A88" s="15" t="s">
        <v>46</v>
      </c>
      <c r="B88" s="16" t="s">
        <v>47</v>
      </c>
      <c r="C88" s="37" t="s">
        <v>54</v>
      </c>
      <c r="D88" s="37" t="s">
        <v>55</v>
      </c>
      <c r="E88" s="37" t="s">
        <v>56</v>
      </c>
      <c r="F88" s="37" t="s">
        <v>57</v>
      </c>
      <c r="G88" s="38" t="s">
        <v>58</v>
      </c>
      <c r="H88" s="16" t="s">
        <v>59</v>
      </c>
      <c r="I88" s="16" t="s">
        <v>60</v>
      </c>
    </row>
    <row r="89" spans="1:11" x14ac:dyDescent="0.2">
      <c r="A89" s="149"/>
      <c r="B89" s="149"/>
      <c r="C89" s="126"/>
      <c r="D89" s="130"/>
      <c r="E89" s="130"/>
      <c r="F89" s="130"/>
      <c r="G89" s="130"/>
      <c r="H89" s="132"/>
      <c r="I89" s="132"/>
      <c r="K89" s="9"/>
    </row>
    <row r="90" spans="1:11" x14ac:dyDescent="0.2">
      <c r="A90" s="149"/>
      <c r="B90" s="149"/>
      <c r="C90" s="126"/>
      <c r="D90" s="130"/>
      <c r="E90" s="130"/>
      <c r="F90" s="130"/>
      <c r="G90" s="130"/>
      <c r="H90" s="132"/>
      <c r="I90" s="132"/>
      <c r="K90" s="9"/>
    </row>
    <row r="91" spans="1:11" x14ac:dyDescent="0.2">
      <c r="A91" s="149"/>
      <c r="B91" s="149"/>
      <c r="C91" s="126"/>
      <c r="D91" s="130"/>
      <c r="E91" s="130"/>
      <c r="F91" s="130"/>
      <c r="G91" s="130"/>
      <c r="H91" s="132"/>
      <c r="I91" s="132"/>
    </row>
    <row r="92" spans="1:11" x14ac:dyDescent="0.2">
      <c r="A92" s="149"/>
      <c r="B92" s="149"/>
      <c r="C92" s="126"/>
      <c r="D92" s="130"/>
      <c r="E92" s="130"/>
      <c r="F92" s="130"/>
      <c r="G92" s="130"/>
      <c r="H92" s="132"/>
      <c r="I92" s="132"/>
    </row>
    <row r="93" spans="1:11" x14ac:dyDescent="0.2">
      <c r="A93" s="162"/>
      <c r="B93" s="162" t="s">
        <v>273</v>
      </c>
      <c r="C93" s="134">
        <f>SUM(C89:C92)</f>
        <v>0</v>
      </c>
      <c r="D93" s="134">
        <f>SUM(D89:D92)</f>
        <v>0</v>
      </c>
      <c r="E93" s="134">
        <f>SUM(E89:E92)</f>
        <v>0</v>
      </c>
      <c r="F93" s="134">
        <f>SUM(F89:F92)</f>
        <v>0</v>
      </c>
      <c r="G93" s="134">
        <f>SUM(G89:G92)</f>
        <v>0</v>
      </c>
      <c r="H93" s="134"/>
      <c r="I93" s="134"/>
    </row>
    <row r="96" spans="1:11" x14ac:dyDescent="0.2">
      <c r="A96" s="10" t="s">
        <v>274</v>
      </c>
      <c r="B96" s="11"/>
      <c r="E96" s="35"/>
      <c r="F96" s="35"/>
      <c r="I96" s="51" t="s">
        <v>53</v>
      </c>
    </row>
    <row r="97" spans="1:9" x14ac:dyDescent="0.2">
      <c r="A97" s="36"/>
      <c r="B97" s="36"/>
      <c r="C97" s="35"/>
      <c r="D97" s="35"/>
      <c r="E97" s="35"/>
      <c r="F97" s="35"/>
    </row>
    <row r="98" spans="1:9" x14ac:dyDescent="0.2">
      <c r="A98" s="15" t="s">
        <v>46</v>
      </c>
      <c r="B98" s="16" t="s">
        <v>47</v>
      </c>
      <c r="C98" s="37" t="s">
        <v>54</v>
      </c>
      <c r="D98" s="37" t="s">
        <v>55</v>
      </c>
      <c r="E98" s="37" t="s">
        <v>56</v>
      </c>
      <c r="F98" s="37" t="s">
        <v>57</v>
      </c>
      <c r="G98" s="38" t="s">
        <v>58</v>
      </c>
      <c r="H98" s="16" t="s">
        <v>59</v>
      </c>
      <c r="I98" s="16" t="s">
        <v>60</v>
      </c>
    </row>
    <row r="99" spans="1:9" x14ac:dyDescent="0.2">
      <c r="A99" s="149"/>
      <c r="B99" s="149"/>
      <c r="C99" s="126"/>
      <c r="D99" s="130"/>
      <c r="E99" s="130"/>
      <c r="F99" s="130"/>
      <c r="G99" s="130"/>
      <c r="H99" s="132"/>
      <c r="I99" s="132"/>
    </row>
    <row r="100" spans="1:9" x14ac:dyDescent="0.2">
      <c r="A100" s="149"/>
      <c r="B100" s="149"/>
      <c r="C100" s="126"/>
      <c r="D100" s="130"/>
      <c r="E100" s="130"/>
      <c r="F100" s="130"/>
      <c r="G100" s="130"/>
      <c r="H100" s="132"/>
      <c r="I100" s="132"/>
    </row>
    <row r="101" spans="1:9" x14ac:dyDescent="0.2">
      <c r="A101" s="149"/>
      <c r="B101" s="149"/>
      <c r="C101" s="126"/>
      <c r="D101" s="130"/>
      <c r="E101" s="130"/>
      <c r="F101" s="130"/>
      <c r="G101" s="130"/>
      <c r="H101" s="132"/>
      <c r="I101" s="132"/>
    </row>
    <row r="102" spans="1:9" x14ac:dyDescent="0.2">
      <c r="A102" s="149"/>
      <c r="B102" s="149"/>
      <c r="C102" s="126"/>
      <c r="D102" s="130"/>
      <c r="E102" s="130"/>
      <c r="F102" s="130"/>
      <c r="G102" s="130"/>
      <c r="H102" s="132"/>
      <c r="I102" s="132"/>
    </row>
    <row r="103" spans="1:9" x14ac:dyDescent="0.2">
      <c r="A103" s="162"/>
      <c r="B103" s="162" t="s">
        <v>275</v>
      </c>
      <c r="C103" s="134">
        <f>SUM(C99:C102)</f>
        <v>0</v>
      </c>
      <c r="D103" s="134">
        <f>SUM(D99:D102)</f>
        <v>0</v>
      </c>
      <c r="E103" s="134">
        <f>SUM(E99:E102)</f>
        <v>0</v>
      </c>
      <c r="F103" s="134">
        <f>SUM(F99:F102)</f>
        <v>0</v>
      </c>
      <c r="G103" s="134">
        <f>SUM(G99:G102)</f>
        <v>0</v>
      </c>
      <c r="H103" s="134"/>
      <c r="I103" s="134"/>
    </row>
    <row r="117" spans="3:7" x14ac:dyDescent="0.2">
      <c r="C117" s="268"/>
      <c r="D117" s="268"/>
      <c r="E117" s="268"/>
      <c r="F117" s="268"/>
      <c r="G117" s="268"/>
    </row>
    <row r="118" spans="3:7" x14ac:dyDescent="0.2">
      <c r="C118" s="268"/>
      <c r="D118" s="268"/>
      <c r="E118" s="268"/>
      <c r="F118" s="268"/>
      <c r="G118" s="268"/>
    </row>
    <row r="119" spans="3:7" x14ac:dyDescent="0.2">
      <c r="C119" s="268"/>
      <c r="D119" s="268"/>
      <c r="E119" s="268"/>
      <c r="F119" s="268"/>
      <c r="G119" s="268"/>
    </row>
    <row r="120" spans="3:7" x14ac:dyDescent="0.2">
      <c r="C120" s="268"/>
      <c r="D120" s="268"/>
      <c r="E120" s="268"/>
      <c r="F120" s="268"/>
      <c r="G120" s="268"/>
    </row>
    <row r="121" spans="3:7" x14ac:dyDescent="0.2">
      <c r="C121" s="268"/>
      <c r="D121" s="268"/>
      <c r="E121" s="268"/>
      <c r="F121" s="268"/>
      <c r="G121" s="268"/>
    </row>
    <row r="122" spans="3:7" x14ac:dyDescent="0.2">
      <c r="C122" s="268"/>
      <c r="D122" s="268"/>
      <c r="E122" s="268"/>
      <c r="F122" s="268"/>
      <c r="G122" s="268"/>
    </row>
    <row r="123" spans="3:7" x14ac:dyDescent="0.2">
      <c r="C123" s="268"/>
      <c r="D123" s="268"/>
      <c r="E123" s="268"/>
      <c r="F123" s="268"/>
      <c r="G123" s="268"/>
    </row>
    <row r="124" spans="3:7" x14ac:dyDescent="0.2">
      <c r="C124" s="268"/>
      <c r="D124" s="268"/>
      <c r="E124" s="268"/>
      <c r="F124" s="268"/>
      <c r="G124" s="268"/>
    </row>
    <row r="125" spans="3:7" x14ac:dyDescent="0.2">
      <c r="C125" s="268"/>
      <c r="D125" s="268"/>
      <c r="E125" s="268"/>
      <c r="F125" s="268"/>
      <c r="G125" s="268"/>
    </row>
    <row r="126" spans="3:7" x14ac:dyDescent="0.2">
      <c r="C126" s="268"/>
      <c r="D126" s="268"/>
      <c r="E126" s="268"/>
      <c r="F126" s="268"/>
      <c r="G126" s="268"/>
    </row>
    <row r="127" spans="3:7" x14ac:dyDescent="0.2">
      <c r="C127" s="268"/>
      <c r="D127" s="268"/>
      <c r="E127" s="268"/>
      <c r="F127" s="268"/>
      <c r="G127" s="268"/>
    </row>
    <row r="128" spans="3:7" x14ac:dyDescent="0.2">
      <c r="C128" s="268"/>
      <c r="D128" s="268"/>
      <c r="E128" s="268"/>
      <c r="F128" s="268"/>
      <c r="G128" s="268"/>
    </row>
    <row r="129" spans="3:7" x14ac:dyDescent="0.2">
      <c r="C129" s="268"/>
      <c r="D129" s="268"/>
      <c r="E129" s="268"/>
      <c r="F129" s="268"/>
      <c r="G129" s="268"/>
    </row>
    <row r="130" spans="3:7" x14ac:dyDescent="0.2">
      <c r="C130" s="268"/>
      <c r="D130" s="268"/>
      <c r="E130" s="268"/>
      <c r="F130" s="268"/>
      <c r="G130" s="268"/>
    </row>
    <row r="131" spans="3:7" x14ac:dyDescent="0.2">
      <c r="C131" s="268"/>
      <c r="D131" s="268"/>
      <c r="E131" s="268"/>
      <c r="F131" s="268"/>
      <c r="G131" s="268"/>
    </row>
    <row r="132" spans="3:7" x14ac:dyDescent="0.2">
      <c r="C132" s="268"/>
      <c r="D132" s="268"/>
      <c r="E132" s="268"/>
      <c r="F132" s="268"/>
      <c r="G132" s="268"/>
    </row>
    <row r="133" spans="3:7" x14ac:dyDescent="0.2">
      <c r="C133" s="268"/>
      <c r="D133" s="268"/>
      <c r="E133" s="268"/>
      <c r="F133" s="268"/>
      <c r="G133" s="268"/>
    </row>
    <row r="134" spans="3:7" x14ac:dyDescent="0.2">
      <c r="C134" s="268"/>
      <c r="D134" s="268"/>
      <c r="E134" s="268"/>
      <c r="F134" s="268"/>
      <c r="G134" s="268"/>
    </row>
    <row r="135" spans="3:7" x14ac:dyDescent="0.2">
      <c r="C135" s="268"/>
      <c r="D135" s="268"/>
      <c r="E135" s="268"/>
      <c r="F135" s="268"/>
      <c r="G135" s="268"/>
    </row>
    <row r="136" spans="3:7" x14ac:dyDescent="0.2">
      <c r="C136" s="268"/>
      <c r="D136" s="268"/>
      <c r="E136" s="268"/>
      <c r="F136" s="268"/>
      <c r="G136" s="268"/>
    </row>
    <row r="137" spans="3:7" x14ac:dyDescent="0.2">
      <c r="C137" s="268"/>
      <c r="D137" s="268"/>
      <c r="E137" s="268"/>
      <c r="F137" s="268"/>
      <c r="G137" s="268"/>
    </row>
    <row r="138" spans="3:7" x14ac:dyDescent="0.2">
      <c r="C138" s="268"/>
      <c r="D138" s="268"/>
      <c r="E138" s="268"/>
      <c r="F138" s="268"/>
      <c r="G138" s="268"/>
    </row>
    <row r="139" spans="3:7" x14ac:dyDescent="0.2">
      <c r="C139" s="268"/>
      <c r="D139" s="268"/>
      <c r="E139" s="268"/>
      <c r="F139" s="268"/>
      <c r="G139" s="268"/>
    </row>
    <row r="140" spans="3:7" x14ac:dyDescent="0.2">
      <c r="C140" s="268"/>
      <c r="D140" s="268"/>
      <c r="E140" s="268"/>
      <c r="F140" s="268"/>
      <c r="G140" s="268"/>
    </row>
    <row r="141" spans="3:7" x14ac:dyDescent="0.2">
      <c r="C141" s="268"/>
      <c r="D141" s="268"/>
      <c r="E141" s="268"/>
      <c r="F141" s="268"/>
      <c r="G141" s="268"/>
    </row>
    <row r="142" spans="3:7" x14ac:dyDescent="0.2">
      <c r="C142" s="268"/>
      <c r="D142" s="268"/>
      <c r="E142" s="268"/>
      <c r="F142" s="268"/>
      <c r="G142" s="268"/>
    </row>
    <row r="143" spans="3:7" x14ac:dyDescent="0.2">
      <c r="C143" s="268"/>
      <c r="D143" s="268"/>
      <c r="E143" s="268"/>
      <c r="F143" s="268"/>
      <c r="G143" s="268"/>
    </row>
    <row r="144" spans="3:7" x14ac:dyDescent="0.2">
      <c r="C144" s="268"/>
      <c r="D144" s="268"/>
      <c r="E144" s="268"/>
      <c r="F144" s="268"/>
      <c r="G144" s="268"/>
    </row>
    <row r="145" spans="3:7" x14ac:dyDescent="0.2">
      <c r="C145" s="268"/>
      <c r="D145" s="268"/>
      <c r="E145" s="268"/>
      <c r="F145" s="268"/>
      <c r="G145" s="268"/>
    </row>
    <row r="146" spans="3:7" x14ac:dyDescent="0.2">
      <c r="C146" s="268"/>
      <c r="D146" s="268"/>
      <c r="E146" s="268"/>
      <c r="F146" s="268"/>
      <c r="G146" s="268"/>
    </row>
    <row r="147" spans="3:7" x14ac:dyDescent="0.2">
      <c r="C147" s="268"/>
      <c r="D147" s="268"/>
      <c r="E147" s="268"/>
      <c r="F147" s="268"/>
      <c r="G147" s="268"/>
    </row>
    <row r="148" spans="3:7" x14ac:dyDescent="0.2">
      <c r="C148" s="268"/>
      <c r="D148" s="268"/>
      <c r="E148" s="268"/>
      <c r="F148" s="268"/>
      <c r="G148" s="268"/>
    </row>
    <row r="149" spans="3:7" x14ac:dyDescent="0.2">
      <c r="C149" s="268"/>
      <c r="D149" s="268"/>
      <c r="E149" s="268"/>
      <c r="F149" s="268"/>
      <c r="G149" s="268"/>
    </row>
    <row r="150" spans="3:7" x14ac:dyDescent="0.2">
      <c r="C150" s="268"/>
      <c r="D150" s="268"/>
      <c r="E150" s="268"/>
      <c r="F150" s="268"/>
      <c r="G150" s="268"/>
    </row>
    <row r="151" spans="3:7" x14ac:dyDescent="0.2">
      <c r="C151" s="268"/>
      <c r="D151" s="268"/>
      <c r="E151" s="268"/>
      <c r="F151" s="268"/>
      <c r="G151" s="268"/>
    </row>
    <row r="152" spans="3:7" x14ac:dyDescent="0.2">
      <c r="C152" s="268"/>
      <c r="D152" s="268"/>
      <c r="E152" s="268"/>
      <c r="F152" s="268"/>
      <c r="G152" s="268"/>
    </row>
    <row r="153" spans="3:7" x14ac:dyDescent="0.2">
      <c r="C153" s="268"/>
      <c r="D153" s="268"/>
      <c r="E153" s="268"/>
      <c r="F153" s="268"/>
      <c r="G153" s="268"/>
    </row>
    <row r="154" spans="3:7" x14ac:dyDescent="0.2">
      <c r="C154" s="268"/>
      <c r="D154" s="268"/>
      <c r="E154" s="268"/>
      <c r="F154" s="268"/>
      <c r="G154" s="268"/>
    </row>
    <row r="155" spans="3:7" x14ac:dyDescent="0.2">
      <c r="C155" s="268"/>
      <c r="D155" s="268"/>
      <c r="E155" s="268"/>
      <c r="F155" s="268"/>
      <c r="G155" s="268"/>
    </row>
    <row r="156" spans="3:7" x14ac:dyDescent="0.2">
      <c r="C156" s="268"/>
      <c r="D156" s="268"/>
      <c r="E156" s="268"/>
      <c r="F156" s="268"/>
      <c r="G156" s="268"/>
    </row>
    <row r="157" spans="3:7" x14ac:dyDescent="0.2">
      <c r="C157" s="268"/>
      <c r="D157" s="268"/>
      <c r="E157" s="268"/>
      <c r="F157" s="268"/>
      <c r="G157" s="268"/>
    </row>
    <row r="158" spans="3:7" x14ac:dyDescent="0.2">
      <c r="C158" s="268"/>
      <c r="D158" s="268"/>
      <c r="E158" s="268"/>
      <c r="F158" s="268"/>
      <c r="G158" s="268"/>
    </row>
    <row r="159" spans="3:7" x14ac:dyDescent="0.2">
      <c r="C159" s="268"/>
      <c r="D159" s="268"/>
      <c r="E159" s="268"/>
      <c r="F159" s="268"/>
      <c r="G159" s="268"/>
    </row>
    <row r="160" spans="3:7" x14ac:dyDescent="0.2">
      <c r="C160" s="268"/>
      <c r="D160" s="268"/>
      <c r="E160" s="268"/>
      <c r="F160" s="268"/>
      <c r="G160" s="268"/>
    </row>
    <row r="161" spans="3:7" x14ac:dyDescent="0.2">
      <c r="C161" s="268"/>
      <c r="D161" s="268"/>
      <c r="E161" s="268"/>
      <c r="F161" s="268"/>
      <c r="G161" s="268"/>
    </row>
    <row r="162" spans="3:7" x14ac:dyDescent="0.2">
      <c r="C162" s="268"/>
      <c r="D162" s="268"/>
      <c r="E162" s="268"/>
      <c r="F162" s="268"/>
      <c r="G162" s="268"/>
    </row>
    <row r="163" spans="3:7" x14ac:dyDescent="0.2">
      <c r="C163" s="268"/>
      <c r="D163" s="268"/>
      <c r="E163" s="268"/>
      <c r="F163" s="268"/>
      <c r="G163" s="268"/>
    </row>
    <row r="164" spans="3:7" x14ac:dyDescent="0.2">
      <c r="C164" s="268"/>
      <c r="D164" s="268"/>
      <c r="E164" s="268"/>
      <c r="F164" s="268"/>
      <c r="G164" s="268"/>
    </row>
    <row r="165" spans="3:7" x14ac:dyDescent="0.2">
      <c r="C165" s="268"/>
      <c r="D165" s="268"/>
      <c r="E165" s="268"/>
      <c r="F165" s="268"/>
      <c r="G165" s="268"/>
    </row>
    <row r="166" spans="3:7" x14ac:dyDescent="0.2">
      <c r="C166" s="268"/>
      <c r="D166" s="268"/>
      <c r="E166" s="268"/>
      <c r="F166" s="268"/>
      <c r="G166" s="268"/>
    </row>
    <row r="167" spans="3:7" x14ac:dyDescent="0.2">
      <c r="C167" s="268"/>
      <c r="D167" s="268"/>
      <c r="E167" s="268"/>
      <c r="F167" s="268"/>
      <c r="G167" s="268"/>
    </row>
    <row r="168" spans="3:7" x14ac:dyDescent="0.2">
      <c r="C168" s="268"/>
      <c r="D168" s="268"/>
      <c r="E168" s="268"/>
      <c r="F168" s="268"/>
      <c r="G168" s="268"/>
    </row>
    <row r="169" spans="3:7" x14ac:dyDescent="0.2">
      <c r="C169" s="268"/>
      <c r="D169" s="268"/>
      <c r="E169" s="268"/>
      <c r="F169" s="268"/>
      <c r="G169" s="268"/>
    </row>
    <row r="170" spans="3:7" x14ac:dyDescent="0.2">
      <c r="C170" s="268"/>
      <c r="D170" s="268"/>
      <c r="E170" s="268"/>
      <c r="F170" s="268"/>
      <c r="G170" s="268"/>
    </row>
    <row r="171" spans="3:7" x14ac:dyDescent="0.2">
      <c r="C171" s="268"/>
      <c r="D171" s="268"/>
      <c r="E171" s="268"/>
      <c r="F171" s="268"/>
      <c r="G171" s="268"/>
    </row>
    <row r="172" spans="3:7" x14ac:dyDescent="0.2">
      <c r="C172" s="268"/>
      <c r="D172" s="268"/>
      <c r="E172" s="268"/>
      <c r="F172" s="268"/>
      <c r="G172" s="268"/>
    </row>
    <row r="173" spans="3:7" x14ac:dyDescent="0.2">
      <c r="C173" s="268"/>
      <c r="D173" s="268"/>
      <c r="E173" s="268"/>
      <c r="F173" s="268"/>
      <c r="G173" s="268"/>
    </row>
    <row r="174" spans="3:7" x14ac:dyDescent="0.2">
      <c r="C174" s="268"/>
      <c r="D174" s="268"/>
      <c r="E174" s="268"/>
      <c r="F174" s="268"/>
      <c r="G174" s="268"/>
    </row>
    <row r="175" spans="3:7" x14ac:dyDescent="0.2">
      <c r="C175" s="268"/>
      <c r="D175" s="268"/>
      <c r="E175" s="268"/>
      <c r="F175" s="268"/>
      <c r="G175" s="268"/>
    </row>
    <row r="176" spans="3:7" x14ac:dyDescent="0.2">
      <c r="C176" s="268"/>
      <c r="D176" s="268"/>
      <c r="E176" s="268"/>
      <c r="F176" s="268"/>
      <c r="G176" s="268"/>
    </row>
    <row r="177" spans="1:8" x14ac:dyDescent="0.2">
      <c r="C177" s="268"/>
      <c r="D177" s="268"/>
      <c r="E177" s="268"/>
      <c r="F177" s="268"/>
      <c r="G177" s="268"/>
    </row>
    <row r="178" spans="1:8" x14ac:dyDescent="0.2">
      <c r="C178" s="268"/>
      <c r="D178" s="268"/>
      <c r="E178" s="268"/>
      <c r="F178" s="268"/>
      <c r="G178" s="268"/>
    </row>
    <row r="179" spans="1:8" x14ac:dyDescent="0.2">
      <c r="C179" s="268"/>
      <c r="D179" s="268"/>
      <c r="E179" s="268"/>
      <c r="F179" s="268"/>
      <c r="G179" s="268"/>
    </row>
    <row r="180" spans="1:8" x14ac:dyDescent="0.2">
      <c r="C180" s="268"/>
      <c r="D180" s="268"/>
      <c r="E180" s="268"/>
      <c r="F180" s="268"/>
      <c r="G180" s="268"/>
    </row>
    <row r="184" spans="1:8" x14ac:dyDescent="0.2">
      <c r="A184" s="39"/>
      <c r="B184" s="39"/>
      <c r="C184" s="40"/>
      <c r="D184" s="40"/>
      <c r="E184" s="40"/>
      <c r="F184" s="40"/>
      <c r="G184" s="40"/>
      <c r="H184" s="39"/>
    </row>
    <row r="185" spans="1:8" x14ac:dyDescent="0.2">
      <c r="A185" s="245"/>
      <c r="B185" s="246"/>
    </row>
    <row r="186" spans="1:8" x14ac:dyDescent="0.2">
      <c r="A186" s="245"/>
      <c r="B186" s="246"/>
    </row>
    <row r="187" spans="1:8" x14ac:dyDescent="0.2">
      <c r="A187" s="245"/>
      <c r="B187" s="246"/>
    </row>
    <row r="188" spans="1:8" x14ac:dyDescent="0.2">
      <c r="A188" s="245"/>
      <c r="B188" s="246"/>
    </row>
    <row r="189" spans="1:8" x14ac:dyDescent="0.2">
      <c r="A189" s="245"/>
      <c r="B189" s="246"/>
    </row>
  </sheetData>
  <dataValidations count="9">
    <dataValidation allowBlank="1" showInputMessage="1" showErrorMessage="1" prompt="Indicar si el deudor ya sobrepasó el plazo estipulado para pago, 90, 180 o 365 días." sqref="I19 I29 I58 I68 I78 I88 I98 I39 I49 I6"/>
    <dataValidation allowBlank="1" showInputMessage="1" showErrorMessage="1" prompt="Informar sobre caraterísticas cualitativas de la cuenta, ejemplo: acciones implementadas para su recuperación, causas de la demora en su recuperación." sqref="H19 H29 H58 H68 H78 H88 H98 H39 H49 H6"/>
    <dataValidation allowBlank="1" showInputMessage="1" showErrorMessage="1" prompt="Importe de la cuentas por cobrar con vencimiento mayor a 365 días." sqref="G19 G29 G58 G68 G78 G88 G98 G39 G49 G6"/>
    <dataValidation allowBlank="1" showInputMessage="1" showErrorMessage="1" prompt="Importe de la cuentas por cobrar con fecha de vencimiento de 181 a 365 días." sqref="F19 F29 F58 F68 F78 F88 F98 F39 F49 F6"/>
    <dataValidation allowBlank="1" showInputMessage="1" showErrorMessage="1" prompt="Importe de la cuentas por cobrar con fecha de vencimiento de 91 a 180 días." sqref="E19 E29 E58 E68 E78 E88 E98 E39 E49 E6"/>
    <dataValidation allowBlank="1" showInputMessage="1" showErrorMessage="1" prompt="Importe de la cuentas por cobrar con fecha de vencimiento de 1 a 90 días." sqref="D19 D29 D58 D68 D78 D88 D98 D39 D49 D6"/>
    <dataValidation allowBlank="1" showInputMessage="1" showErrorMessage="1" prompt="Corresponde al nombre o descripción de la cuenta de acuerdo al Plan de Cuentas emitido por el CONAC." sqref="B19 B29 B58 B68 B78 B88 B98 B39 B49 B6"/>
    <dataValidation allowBlank="1" showInputMessage="1" showErrorMessage="1" prompt="Saldo final del periodo de la información financiera trimestral presentada, el cual debe coincidir con la suma de las columnas de 90, 180, 365 y más de 365 días." sqref="C19 C29 C39 C49 C58 C68 C78 C88 C98 C6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19 A29 A39 A49 A58 A68 A78 A88 A98 A6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opLeftCell="A28" zoomScaleNormal="100" zoomScaleSheetLayoutView="100" workbookViewId="0">
      <selection activeCell="C50" sqref="C50"/>
    </sheetView>
  </sheetViews>
  <sheetFormatPr baseColWidth="10" defaultRowHeight="11.25" x14ac:dyDescent="0.2"/>
  <cols>
    <col min="1" max="1" width="20.7109375" style="268" customWidth="1"/>
    <col min="2" max="2" width="50.7109375" style="268" customWidth="1"/>
    <col min="3" max="3" width="17.7109375" style="9" customWidth="1"/>
    <col min="4" max="4" width="17.7109375" style="268" customWidth="1"/>
    <col min="5" max="16384" width="11.42578125" style="26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198</v>
      </c>
      <c r="B2" s="3"/>
    </row>
    <row r="5" spans="1:4" s="33" customFormat="1" ht="11.25" customHeight="1" x14ac:dyDescent="0.2">
      <c r="A5" s="31" t="s">
        <v>61</v>
      </c>
      <c r="B5" s="268"/>
      <c r="C5" s="41"/>
      <c r="D5" s="251" t="s">
        <v>62</v>
      </c>
    </row>
    <row r="6" spans="1:4" x14ac:dyDescent="0.2">
      <c r="A6" s="42"/>
      <c r="B6" s="42"/>
      <c r="C6" s="43"/>
      <c r="D6" s="44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45" t="s">
        <v>63</v>
      </c>
    </row>
    <row r="8" spans="1:4" x14ac:dyDescent="0.2">
      <c r="A8" s="149"/>
      <c r="B8" s="132"/>
      <c r="C8" s="130"/>
      <c r="D8" s="132"/>
    </row>
    <row r="9" spans="1:4" x14ac:dyDescent="0.2">
      <c r="A9" s="149"/>
      <c r="B9" s="132"/>
      <c r="C9" s="130"/>
      <c r="D9" s="132"/>
    </row>
    <row r="10" spans="1:4" x14ac:dyDescent="0.2">
      <c r="A10" s="149"/>
      <c r="B10" s="132"/>
      <c r="C10" s="130"/>
      <c r="D10" s="132"/>
    </row>
    <row r="11" spans="1:4" x14ac:dyDescent="0.2">
      <c r="A11" s="149"/>
      <c r="B11" s="132"/>
      <c r="C11" s="130"/>
      <c r="D11" s="132"/>
    </row>
    <row r="12" spans="1:4" x14ac:dyDescent="0.2">
      <c r="A12" s="149"/>
      <c r="B12" s="132"/>
      <c r="C12" s="130"/>
      <c r="D12" s="132"/>
    </row>
    <row r="13" spans="1:4" x14ac:dyDescent="0.2">
      <c r="A13" s="149"/>
      <c r="B13" s="132"/>
      <c r="C13" s="130"/>
      <c r="D13" s="132"/>
    </row>
    <row r="14" spans="1:4" x14ac:dyDescent="0.2">
      <c r="A14" s="149"/>
      <c r="B14" s="132"/>
      <c r="C14" s="130"/>
      <c r="D14" s="132"/>
    </row>
    <row r="15" spans="1:4" x14ac:dyDescent="0.2">
      <c r="A15" s="149"/>
      <c r="B15" s="132"/>
      <c r="C15" s="130"/>
      <c r="D15" s="132"/>
    </row>
    <row r="16" spans="1:4" x14ac:dyDescent="0.2">
      <c r="A16" s="163"/>
      <c r="B16" s="163" t="s">
        <v>220</v>
      </c>
      <c r="C16" s="139">
        <f>SUM(C8:C15)</f>
        <v>0</v>
      </c>
      <c r="D16" s="164"/>
    </row>
    <row r="17" spans="1:4" x14ac:dyDescent="0.2">
      <c r="A17" s="148"/>
      <c r="B17" s="148"/>
      <c r="C17" s="156"/>
      <c r="D17" s="148"/>
    </row>
    <row r="18" spans="1:4" x14ac:dyDescent="0.2">
      <c r="A18" s="148"/>
      <c r="B18" s="148"/>
      <c r="C18" s="156"/>
      <c r="D18" s="148"/>
    </row>
    <row r="19" spans="1:4" s="33" customFormat="1" ht="11.25" customHeight="1" x14ac:dyDescent="0.2">
      <c r="A19" s="31" t="s">
        <v>64</v>
      </c>
      <c r="B19" s="148"/>
      <c r="C19" s="41"/>
      <c r="D19" s="251" t="s">
        <v>62</v>
      </c>
    </row>
    <row r="20" spans="1:4" x14ac:dyDescent="0.2">
      <c r="A20" s="42"/>
      <c r="B20" s="42"/>
      <c r="C20" s="43"/>
      <c r="D20" s="44"/>
    </row>
    <row r="21" spans="1:4" ht="15" customHeight="1" x14ac:dyDescent="0.2">
      <c r="A21" s="15" t="s">
        <v>46</v>
      </c>
      <c r="B21" s="16" t="s">
        <v>47</v>
      </c>
      <c r="C21" s="17" t="s">
        <v>48</v>
      </c>
      <c r="D21" s="45" t="s">
        <v>63</v>
      </c>
    </row>
    <row r="22" spans="1:4" x14ac:dyDescent="0.2">
      <c r="A22" s="154" t="s">
        <v>335</v>
      </c>
      <c r="B22" s="161" t="s">
        <v>336</v>
      </c>
      <c r="C22" s="130">
        <v>139944.4</v>
      </c>
      <c r="D22" s="325" t="s">
        <v>337</v>
      </c>
    </row>
    <row r="23" spans="1:4" x14ac:dyDescent="0.2">
      <c r="A23" s="154" t="s">
        <v>338</v>
      </c>
      <c r="B23" s="161" t="s">
        <v>339</v>
      </c>
      <c r="C23" s="130">
        <v>60768.99</v>
      </c>
      <c r="D23" s="325" t="s">
        <v>337</v>
      </c>
    </row>
    <row r="24" spans="1:4" x14ac:dyDescent="0.2">
      <c r="A24" s="154" t="s">
        <v>340</v>
      </c>
      <c r="B24" s="161" t="s">
        <v>341</v>
      </c>
      <c r="C24" s="130">
        <v>7741</v>
      </c>
      <c r="D24" s="325" t="s">
        <v>337</v>
      </c>
    </row>
    <row r="25" spans="1:4" x14ac:dyDescent="0.2">
      <c r="A25" s="154" t="s">
        <v>342</v>
      </c>
      <c r="B25" s="161" t="s">
        <v>343</v>
      </c>
      <c r="C25" s="130">
        <v>21210.91</v>
      </c>
      <c r="D25" s="325" t="s">
        <v>337</v>
      </c>
    </row>
    <row r="26" spans="1:4" x14ac:dyDescent="0.2">
      <c r="A26" s="154" t="s">
        <v>344</v>
      </c>
      <c r="B26" s="161" t="s">
        <v>345</v>
      </c>
      <c r="C26" s="130">
        <v>6628.93</v>
      </c>
      <c r="D26" s="325" t="s">
        <v>337</v>
      </c>
    </row>
    <row r="27" spans="1:4" x14ac:dyDescent="0.2">
      <c r="A27" s="154" t="s">
        <v>347</v>
      </c>
      <c r="B27" s="161" t="s">
        <v>348</v>
      </c>
      <c r="C27" s="130">
        <v>2569.64</v>
      </c>
      <c r="D27" s="325" t="s">
        <v>337</v>
      </c>
    </row>
    <row r="28" spans="1:4" x14ac:dyDescent="0.2">
      <c r="A28" s="154" t="s">
        <v>349</v>
      </c>
      <c r="B28" s="161" t="s">
        <v>350</v>
      </c>
      <c r="C28" s="130">
        <v>3489.66</v>
      </c>
      <c r="D28" s="325" t="s">
        <v>337</v>
      </c>
    </row>
    <row r="29" spans="1:4" x14ac:dyDescent="0.2">
      <c r="A29" s="154" t="s">
        <v>351</v>
      </c>
      <c r="B29" s="161" t="s">
        <v>352</v>
      </c>
      <c r="C29" s="130">
        <v>965.07</v>
      </c>
      <c r="D29" s="325" t="s">
        <v>337</v>
      </c>
    </row>
    <row r="30" spans="1:4" x14ac:dyDescent="0.2">
      <c r="A30" s="154" t="s">
        <v>353</v>
      </c>
      <c r="B30" s="161" t="s">
        <v>354</v>
      </c>
      <c r="C30" s="130">
        <v>1137.23</v>
      </c>
      <c r="D30" s="325" t="s">
        <v>337</v>
      </c>
    </row>
    <row r="31" spans="1:4" x14ac:dyDescent="0.2">
      <c r="A31" s="154" t="s">
        <v>355</v>
      </c>
      <c r="B31" s="161" t="s">
        <v>356</v>
      </c>
      <c r="C31" s="130">
        <v>8907.6299999999992</v>
      </c>
      <c r="D31" s="325" t="s">
        <v>337</v>
      </c>
    </row>
    <row r="32" spans="1:4" x14ac:dyDescent="0.2">
      <c r="A32" s="154" t="s">
        <v>357</v>
      </c>
      <c r="B32" s="161" t="s">
        <v>358</v>
      </c>
      <c r="C32" s="130">
        <v>55121.07</v>
      </c>
      <c r="D32" s="325" t="s">
        <v>337</v>
      </c>
    </row>
    <row r="33" spans="1:4" x14ac:dyDescent="0.2">
      <c r="A33" s="154" t="s">
        <v>359</v>
      </c>
      <c r="B33" s="161" t="s">
        <v>360</v>
      </c>
      <c r="C33" s="130">
        <v>4889.1099999999997</v>
      </c>
      <c r="D33" s="325" t="s">
        <v>337</v>
      </c>
    </row>
    <row r="34" spans="1:4" x14ac:dyDescent="0.2">
      <c r="A34" s="154" t="s">
        <v>361</v>
      </c>
      <c r="B34" s="161" t="s">
        <v>362</v>
      </c>
      <c r="C34" s="130">
        <v>4828.3</v>
      </c>
      <c r="D34" s="325" t="s">
        <v>337</v>
      </c>
    </row>
    <row r="35" spans="1:4" x14ac:dyDescent="0.2">
      <c r="A35" s="154" t="s">
        <v>363</v>
      </c>
      <c r="B35" s="161" t="s">
        <v>364</v>
      </c>
      <c r="C35" s="130">
        <v>71540.399999999994</v>
      </c>
      <c r="D35" s="325" t="s">
        <v>337</v>
      </c>
    </row>
    <row r="36" spans="1:4" x14ac:dyDescent="0.2">
      <c r="A36" s="154" t="s">
        <v>365</v>
      </c>
      <c r="B36" s="161" t="s">
        <v>366</v>
      </c>
      <c r="C36" s="130">
        <v>48063.8</v>
      </c>
      <c r="D36" s="325" t="s">
        <v>337</v>
      </c>
    </row>
    <row r="37" spans="1:4" x14ac:dyDescent="0.2">
      <c r="A37" s="154" t="s">
        <v>367</v>
      </c>
      <c r="B37" s="161" t="s">
        <v>368</v>
      </c>
      <c r="C37" s="130">
        <v>2154.9499999999998</v>
      </c>
      <c r="D37" s="325" t="s">
        <v>337</v>
      </c>
    </row>
    <row r="38" spans="1:4" x14ac:dyDescent="0.2">
      <c r="A38" s="154" t="s">
        <v>369</v>
      </c>
      <c r="B38" s="161" t="s">
        <v>370</v>
      </c>
      <c r="C38" s="130">
        <v>21539.82</v>
      </c>
      <c r="D38" s="325" t="s">
        <v>337</v>
      </c>
    </row>
    <row r="39" spans="1:4" x14ac:dyDescent="0.2">
      <c r="A39" s="154" t="s">
        <v>371</v>
      </c>
      <c r="B39" s="161" t="s">
        <v>372</v>
      </c>
      <c r="C39" s="130">
        <v>17112.97</v>
      </c>
      <c r="D39" s="325" t="s">
        <v>337</v>
      </c>
    </row>
    <row r="40" spans="1:4" x14ac:dyDescent="0.2">
      <c r="A40" s="154" t="s">
        <v>373</v>
      </c>
      <c r="B40" s="161" t="s">
        <v>374</v>
      </c>
      <c r="C40" s="130">
        <v>3269.1</v>
      </c>
      <c r="D40" s="325" t="s">
        <v>337</v>
      </c>
    </row>
    <row r="41" spans="1:4" x14ac:dyDescent="0.2">
      <c r="A41" s="154" t="s">
        <v>375</v>
      </c>
      <c r="B41" s="161" t="s">
        <v>376</v>
      </c>
      <c r="C41" s="130">
        <v>293613.58</v>
      </c>
      <c r="D41" s="325" t="s">
        <v>337</v>
      </c>
    </row>
    <row r="42" spans="1:4" x14ac:dyDescent="0.2">
      <c r="A42" s="154" t="s">
        <v>377</v>
      </c>
      <c r="B42" s="161" t="s">
        <v>378</v>
      </c>
      <c r="C42" s="130">
        <v>75442.7</v>
      </c>
      <c r="D42" s="325" t="s">
        <v>337</v>
      </c>
    </row>
    <row r="43" spans="1:4" x14ac:dyDescent="0.2">
      <c r="A43" s="154" t="s">
        <v>379</v>
      </c>
      <c r="B43" s="161" t="s">
        <v>380</v>
      </c>
      <c r="C43" s="130">
        <v>69.81</v>
      </c>
      <c r="D43" s="325" t="s">
        <v>337</v>
      </c>
    </row>
    <row r="44" spans="1:4" x14ac:dyDescent="0.2">
      <c r="A44" s="154" t="s">
        <v>381</v>
      </c>
      <c r="B44" s="161" t="s">
        <v>382</v>
      </c>
      <c r="C44" s="130">
        <v>306.02</v>
      </c>
      <c r="D44" s="325" t="s">
        <v>337</v>
      </c>
    </row>
    <row r="45" spans="1:4" x14ac:dyDescent="0.2">
      <c r="A45" s="154" t="s">
        <v>383</v>
      </c>
      <c r="B45" s="161" t="s">
        <v>384</v>
      </c>
      <c r="C45" s="130">
        <v>12478.51</v>
      </c>
      <c r="D45" s="325" t="s">
        <v>337</v>
      </c>
    </row>
    <row r="46" spans="1:4" x14ac:dyDescent="0.2">
      <c r="A46" s="154" t="s">
        <v>385</v>
      </c>
      <c r="B46" s="161" t="s">
        <v>386</v>
      </c>
      <c r="C46" s="130">
        <v>30286.720000000001</v>
      </c>
      <c r="D46" s="325" t="s">
        <v>337</v>
      </c>
    </row>
    <row r="47" spans="1:4" x14ac:dyDescent="0.2">
      <c r="A47" s="154" t="s">
        <v>387</v>
      </c>
      <c r="B47" s="161" t="s">
        <v>388</v>
      </c>
      <c r="C47" s="130">
        <v>5954.92</v>
      </c>
      <c r="D47" s="325" t="s">
        <v>337</v>
      </c>
    </row>
    <row r="48" spans="1:4" x14ac:dyDescent="0.2">
      <c r="A48" s="154" t="s">
        <v>389</v>
      </c>
      <c r="B48" s="161" t="s">
        <v>390</v>
      </c>
      <c r="C48" s="130">
        <v>972.42</v>
      </c>
      <c r="D48" s="325" t="s">
        <v>337</v>
      </c>
    </row>
    <row r="49" spans="1:4" x14ac:dyDescent="0.2">
      <c r="A49" s="154" t="s">
        <v>391</v>
      </c>
      <c r="B49" s="161" t="s">
        <v>392</v>
      </c>
      <c r="C49" s="130">
        <v>8603.33</v>
      </c>
      <c r="D49" s="325" t="s">
        <v>337</v>
      </c>
    </row>
    <row r="50" spans="1:4" x14ac:dyDescent="0.2">
      <c r="A50" s="146"/>
      <c r="B50" s="146" t="s">
        <v>221</v>
      </c>
      <c r="C50" s="138">
        <f>SUM(C22:C49)</f>
        <v>909610.99000000011</v>
      </c>
      <c r="D50" s="164"/>
    </row>
    <row r="52" spans="1:4" x14ac:dyDescent="0.2">
      <c r="B52" s="268" t="str">
        <f>+UPPER(B17)</f>
        <v/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opLeftCell="B1" zoomScaleNormal="100" zoomScaleSheetLayoutView="100" workbookViewId="0">
      <selection activeCell="C26" sqref="C2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3" customFormat="1" ht="11.25" customHeight="1" x14ac:dyDescent="0.25">
      <c r="A1" s="47" t="s">
        <v>43</v>
      </c>
      <c r="B1" s="47"/>
      <c r="C1" s="271"/>
      <c r="D1" s="47"/>
      <c r="E1" s="47"/>
      <c r="F1" s="47"/>
      <c r="G1" s="48"/>
    </row>
    <row r="2" spans="1:7" s="33" customFormat="1" ht="11.25" customHeight="1" x14ac:dyDescent="0.25">
      <c r="A2" s="47" t="s">
        <v>198</v>
      </c>
      <c r="B2" s="47"/>
      <c r="C2" s="271"/>
      <c r="D2" s="47"/>
      <c r="E2" s="47"/>
      <c r="F2" s="47"/>
      <c r="G2" s="47"/>
    </row>
    <row r="4" spans="1:7" ht="18.75" x14ac:dyDescent="0.3">
      <c r="G4" s="370" t="s">
        <v>652</v>
      </c>
    </row>
    <row r="5" spans="1:7" ht="11.25" customHeight="1" x14ac:dyDescent="0.2">
      <c r="A5" s="10" t="s">
        <v>65</v>
      </c>
      <c r="B5" s="10"/>
      <c r="G5" s="12" t="s">
        <v>66</v>
      </c>
    </row>
    <row r="6" spans="1:7" x14ac:dyDescent="0.2">
      <c r="A6" s="266"/>
      <c r="B6" s="266"/>
      <c r="C6" s="64"/>
      <c r="D6" s="266"/>
      <c r="E6" s="266"/>
      <c r="F6" s="266"/>
      <c r="G6" s="266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 x14ac:dyDescent="0.2">
      <c r="A8" s="165"/>
      <c r="B8" s="165"/>
      <c r="C8" s="126"/>
      <c r="D8" s="166"/>
      <c r="E8" s="167"/>
      <c r="F8" s="165"/>
      <c r="G8" s="165"/>
    </row>
    <row r="9" spans="1:7" s="268" customFormat="1" x14ac:dyDescent="0.2">
      <c r="A9" s="165"/>
      <c r="B9" s="165"/>
      <c r="C9" s="126"/>
      <c r="D9" s="167"/>
      <c r="E9" s="167"/>
      <c r="F9" s="165"/>
      <c r="G9" s="165"/>
    </row>
    <row r="10" spans="1:7" s="268" customFormat="1" x14ac:dyDescent="0.2">
      <c r="A10" s="165"/>
      <c r="B10" s="165"/>
      <c r="C10" s="126"/>
      <c r="D10" s="167"/>
      <c r="E10" s="167"/>
      <c r="F10" s="165"/>
      <c r="G10" s="165"/>
    </row>
    <row r="11" spans="1:7" s="268" customFormat="1" x14ac:dyDescent="0.2">
      <c r="A11" s="165"/>
      <c r="B11" s="165"/>
      <c r="C11" s="126"/>
      <c r="D11" s="167"/>
      <c r="E11" s="167"/>
      <c r="F11" s="165"/>
      <c r="G11" s="165"/>
    </row>
    <row r="12" spans="1:7" s="268" customFormat="1" x14ac:dyDescent="0.2">
      <c r="A12" s="165"/>
      <c r="B12" s="165"/>
      <c r="C12" s="126"/>
      <c r="D12" s="167"/>
      <c r="E12" s="167"/>
      <c r="F12" s="165"/>
      <c r="G12" s="165"/>
    </row>
    <row r="13" spans="1:7" s="268" customFormat="1" x14ac:dyDescent="0.2">
      <c r="A13" s="165"/>
      <c r="B13" s="165"/>
      <c r="C13" s="126"/>
      <c r="D13" s="167"/>
      <c r="E13" s="167"/>
      <c r="F13" s="165"/>
      <c r="G13" s="165"/>
    </row>
    <row r="14" spans="1:7" s="268" customFormat="1" x14ac:dyDescent="0.2">
      <c r="A14" s="165"/>
      <c r="B14" s="165"/>
      <c r="C14" s="126"/>
      <c r="D14" s="167"/>
      <c r="E14" s="167"/>
      <c r="F14" s="165"/>
      <c r="G14" s="165"/>
    </row>
    <row r="15" spans="1:7" x14ac:dyDescent="0.2">
      <c r="A15" s="165"/>
      <c r="B15" s="165"/>
      <c r="C15" s="126"/>
      <c r="D15" s="167"/>
      <c r="E15" s="167"/>
      <c r="F15" s="165"/>
      <c r="G15" s="165"/>
    </row>
    <row r="16" spans="1:7" x14ac:dyDescent="0.2">
      <c r="A16" s="162"/>
      <c r="B16" s="162" t="s">
        <v>230</v>
      </c>
      <c r="C16" s="134">
        <f>SUM(C8:C15)</f>
        <v>0</v>
      </c>
      <c r="D16" s="162"/>
      <c r="E16" s="162"/>
      <c r="F16" s="162"/>
      <c r="G16" s="162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E4" sqref="E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198</v>
      </c>
      <c r="B2" s="3"/>
      <c r="C2" s="4"/>
      <c r="D2" s="3"/>
      <c r="E2" s="3"/>
    </row>
    <row r="4" spans="1:5" ht="18.75" x14ac:dyDescent="0.3">
      <c r="E4" s="370" t="s">
        <v>652</v>
      </c>
    </row>
    <row r="5" spans="1:5" ht="11.25" customHeight="1" x14ac:dyDescent="0.2">
      <c r="A5" s="10" t="s">
        <v>70</v>
      </c>
      <c r="B5" s="10"/>
      <c r="E5" s="12" t="s">
        <v>71</v>
      </c>
    </row>
    <row r="6" spans="1:5" x14ac:dyDescent="0.2">
      <c r="A6" s="266"/>
      <c r="B6" s="266"/>
      <c r="C6" s="64"/>
      <c r="D6" s="266"/>
      <c r="E6" s="266"/>
    </row>
    <row r="7" spans="1:5" ht="15" customHeight="1" x14ac:dyDescent="0.2">
      <c r="A7" s="15" t="s">
        <v>46</v>
      </c>
      <c r="B7" s="16" t="s">
        <v>47</v>
      </c>
      <c r="C7" s="269" t="s">
        <v>48</v>
      </c>
      <c r="D7" s="18" t="s">
        <v>49</v>
      </c>
      <c r="E7" s="16" t="s">
        <v>72</v>
      </c>
    </row>
    <row r="8" spans="1:5" s="232" customFormat="1" ht="11.25" customHeight="1" x14ac:dyDescent="0.2">
      <c r="A8" s="166"/>
      <c r="B8" s="166"/>
      <c r="C8" s="159"/>
      <c r="D8" s="166"/>
      <c r="E8" s="166"/>
    </row>
    <row r="9" spans="1:5" s="268" customFormat="1" ht="11.25" customHeight="1" x14ac:dyDescent="0.2">
      <c r="A9" s="166"/>
      <c r="B9" s="166"/>
      <c r="C9" s="159"/>
      <c r="D9" s="166"/>
      <c r="E9" s="166"/>
    </row>
    <row r="10" spans="1:5" s="268" customFormat="1" ht="11.25" customHeight="1" x14ac:dyDescent="0.2">
      <c r="A10" s="166"/>
      <c r="B10" s="166"/>
      <c r="C10" s="159"/>
      <c r="D10" s="166"/>
      <c r="E10" s="166"/>
    </row>
    <row r="11" spans="1:5" s="268" customFormat="1" ht="11.25" customHeight="1" x14ac:dyDescent="0.2">
      <c r="A11" s="166"/>
      <c r="B11" s="166"/>
      <c r="C11" s="159"/>
      <c r="D11" s="166"/>
      <c r="E11" s="166"/>
    </row>
    <row r="12" spans="1:5" s="268" customFormat="1" ht="11.25" customHeight="1" x14ac:dyDescent="0.2">
      <c r="A12" s="166"/>
      <c r="B12" s="166"/>
      <c r="C12" s="159"/>
      <c r="D12" s="166"/>
      <c r="E12" s="166"/>
    </row>
    <row r="13" spans="1:5" s="268" customFormat="1" ht="11.25" customHeight="1" x14ac:dyDescent="0.2">
      <c r="A13" s="166"/>
      <c r="B13" s="166"/>
      <c r="C13" s="159"/>
      <c r="D13" s="166"/>
      <c r="E13" s="166"/>
    </row>
    <row r="14" spans="1:5" s="261" customFormat="1" ht="11.25" customHeight="1" x14ac:dyDescent="0.2">
      <c r="A14" s="166"/>
      <c r="B14" s="166"/>
      <c r="C14" s="159"/>
      <c r="D14" s="166"/>
      <c r="E14" s="166"/>
    </row>
    <row r="15" spans="1:5" x14ac:dyDescent="0.2">
      <c r="A15" s="166"/>
      <c r="B15" s="166"/>
      <c r="C15" s="159"/>
      <c r="D15" s="166"/>
      <c r="E15" s="166"/>
    </row>
    <row r="16" spans="1:5" x14ac:dyDescent="0.2">
      <c r="A16" s="146"/>
      <c r="B16" s="146" t="s">
        <v>231</v>
      </c>
      <c r="C16" s="160">
        <f>SUM(C8:C15)</f>
        <v>0</v>
      </c>
      <c r="D16" s="146"/>
      <c r="E16" s="146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55" zoomScaleNormal="100" zoomScaleSheetLayoutView="100" workbookViewId="0">
      <selection activeCell="D64" sqref="D64"/>
    </sheetView>
  </sheetViews>
  <sheetFormatPr baseColWidth="10" defaultRowHeight="11.25" x14ac:dyDescent="0.2"/>
  <cols>
    <col min="1" max="1" width="20.7109375" style="268" customWidth="1"/>
    <col min="2" max="2" width="50.7109375" style="268" customWidth="1"/>
    <col min="3" max="5" width="17.7109375" style="9" customWidth="1"/>
    <col min="6" max="7" width="17.7109375" style="268" customWidth="1"/>
    <col min="8" max="8" width="8.7109375" style="268" customWidth="1"/>
    <col min="9" max="16384" width="11.42578125" style="268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198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73</v>
      </c>
      <c r="B5" s="10"/>
      <c r="C5" s="50"/>
      <c r="D5" s="50"/>
      <c r="E5" s="50"/>
      <c r="F5" s="51" t="s">
        <v>74</v>
      </c>
    </row>
    <row r="6" spans="1:6" x14ac:dyDescent="0.2">
      <c r="A6" s="52"/>
      <c r="B6" s="52"/>
      <c r="C6" s="50"/>
      <c r="D6" s="53"/>
      <c r="E6" s="53"/>
      <c r="F6" s="54"/>
    </row>
    <row r="7" spans="1:6" ht="15" customHeight="1" x14ac:dyDescent="0.2">
      <c r="A7" s="15" t="s">
        <v>46</v>
      </c>
      <c r="B7" s="16" t="s">
        <v>47</v>
      </c>
      <c r="C7" s="55" t="s">
        <v>75</v>
      </c>
      <c r="D7" s="55" t="s">
        <v>76</v>
      </c>
      <c r="E7" s="55" t="s">
        <v>77</v>
      </c>
      <c r="F7" s="56" t="s">
        <v>78</v>
      </c>
    </row>
    <row r="8" spans="1:6" x14ac:dyDescent="0.2">
      <c r="A8" s="149" t="s">
        <v>647</v>
      </c>
      <c r="B8" s="149" t="s">
        <v>648</v>
      </c>
      <c r="C8" s="126">
        <v>0</v>
      </c>
      <c r="D8" s="126">
        <v>296080.78999999998</v>
      </c>
      <c r="E8" s="130">
        <f>+D8-C8</f>
        <v>296080.78999999998</v>
      </c>
      <c r="F8" s="126" t="s">
        <v>649</v>
      </c>
    </row>
    <row r="9" spans="1:6" x14ac:dyDescent="0.2">
      <c r="A9" s="149"/>
      <c r="B9" s="149"/>
      <c r="C9" s="126"/>
      <c r="D9" s="126"/>
      <c r="E9" s="126"/>
      <c r="F9" s="126"/>
    </row>
    <row r="10" spans="1:6" x14ac:dyDescent="0.2">
      <c r="A10" s="149"/>
      <c r="B10" s="149"/>
      <c r="C10" s="126"/>
      <c r="D10" s="126"/>
      <c r="E10" s="126"/>
      <c r="F10" s="126"/>
    </row>
    <row r="11" spans="1:6" x14ac:dyDescent="0.2">
      <c r="A11" s="149"/>
      <c r="B11" s="149"/>
      <c r="C11" s="126"/>
      <c r="D11" s="126"/>
      <c r="E11" s="126"/>
      <c r="F11" s="126"/>
    </row>
    <row r="12" spans="1:6" x14ac:dyDescent="0.2">
      <c r="A12" s="149"/>
      <c r="B12" s="149"/>
      <c r="C12" s="126"/>
      <c r="D12" s="126"/>
      <c r="E12" s="126"/>
      <c r="F12" s="126"/>
    </row>
    <row r="13" spans="1:6" x14ac:dyDescent="0.2">
      <c r="A13" s="149"/>
      <c r="B13" s="149"/>
      <c r="C13" s="126"/>
      <c r="D13" s="126"/>
      <c r="E13" s="126"/>
      <c r="F13" s="126"/>
    </row>
    <row r="14" spans="1:6" x14ac:dyDescent="0.2">
      <c r="A14" s="149"/>
      <c r="B14" s="149"/>
      <c r="C14" s="126"/>
      <c r="D14" s="126"/>
      <c r="E14" s="126"/>
      <c r="F14" s="126"/>
    </row>
    <row r="15" spans="1:6" x14ac:dyDescent="0.2">
      <c r="A15" s="149"/>
      <c r="B15" s="149"/>
      <c r="C15" s="126"/>
      <c r="D15" s="126"/>
      <c r="E15" s="126"/>
      <c r="F15" s="126"/>
    </row>
    <row r="16" spans="1:6" x14ac:dyDescent="0.2">
      <c r="A16" s="162"/>
      <c r="B16" s="162" t="s">
        <v>393</v>
      </c>
      <c r="C16" s="134">
        <f>SUM(C8:C15)</f>
        <v>0</v>
      </c>
      <c r="D16" s="134">
        <f>SUM(D8:D15)</f>
        <v>296080.78999999998</v>
      </c>
      <c r="E16" s="134">
        <f>SUM(E8:E15)</f>
        <v>296080.78999999998</v>
      </c>
      <c r="F16" s="134"/>
    </row>
    <row r="17" spans="1:6" x14ac:dyDescent="0.2">
      <c r="A17" s="148"/>
      <c r="B17" s="148"/>
      <c r="C17" s="156"/>
      <c r="D17" s="156"/>
      <c r="E17" s="156"/>
      <c r="F17" s="148"/>
    </row>
    <row r="18" spans="1:6" x14ac:dyDescent="0.2">
      <c r="A18" s="148"/>
      <c r="B18" s="148"/>
      <c r="C18" s="156"/>
      <c r="D18" s="156"/>
      <c r="E18" s="156"/>
      <c r="F18" s="148"/>
    </row>
    <row r="19" spans="1:6" ht="11.25" customHeight="1" x14ac:dyDescent="0.2">
      <c r="A19" s="10" t="s">
        <v>79</v>
      </c>
      <c r="B19" s="148"/>
      <c r="C19" s="50"/>
      <c r="D19" s="50"/>
      <c r="E19" s="50"/>
      <c r="F19" s="51" t="s">
        <v>74</v>
      </c>
    </row>
    <row r="20" spans="1:6" ht="12.75" customHeight="1" x14ac:dyDescent="0.2">
      <c r="A20" s="42"/>
      <c r="B20" s="42"/>
      <c r="C20" s="22"/>
    </row>
    <row r="21" spans="1:6" ht="15" customHeight="1" x14ac:dyDescent="0.2">
      <c r="A21" s="15" t="s">
        <v>46</v>
      </c>
      <c r="B21" s="16" t="s">
        <v>47</v>
      </c>
      <c r="C21" s="55" t="s">
        <v>75</v>
      </c>
      <c r="D21" s="55" t="s">
        <v>76</v>
      </c>
      <c r="E21" s="55" t="s">
        <v>77</v>
      </c>
      <c r="F21" s="56" t="s">
        <v>78</v>
      </c>
    </row>
    <row r="22" spans="1:6" ht="22.5" x14ac:dyDescent="0.2">
      <c r="A22" s="149" t="s">
        <v>394</v>
      </c>
      <c r="B22" s="132" t="s">
        <v>395</v>
      </c>
      <c r="C22" s="126">
        <v>390486.43</v>
      </c>
      <c r="D22" s="130">
        <v>394356.27</v>
      </c>
      <c r="E22" s="130">
        <f>+D22-C22</f>
        <v>3869.8400000000256</v>
      </c>
      <c r="F22" s="132" t="s">
        <v>396</v>
      </c>
    </row>
    <row r="23" spans="1:6" ht="22.5" x14ac:dyDescent="0.2">
      <c r="A23" s="149" t="s">
        <v>397</v>
      </c>
      <c r="B23" s="132" t="s">
        <v>398</v>
      </c>
      <c r="C23" s="126">
        <v>88044</v>
      </c>
      <c r="D23" s="130">
        <v>88044</v>
      </c>
      <c r="E23" s="130">
        <f t="shared" ref="E23:E37" si="0">+D23-C23</f>
        <v>0</v>
      </c>
      <c r="F23" s="132" t="s">
        <v>396</v>
      </c>
    </row>
    <row r="24" spans="1:6" ht="22.5" x14ac:dyDescent="0.2">
      <c r="A24" s="149" t="s">
        <v>399</v>
      </c>
      <c r="B24" s="132" t="s">
        <v>400</v>
      </c>
      <c r="C24" s="126">
        <v>854923.28</v>
      </c>
      <c r="D24" s="130">
        <v>857668.65</v>
      </c>
      <c r="E24" s="130">
        <f t="shared" si="0"/>
        <v>2745.3699999999953</v>
      </c>
      <c r="F24" s="132" t="s">
        <v>396</v>
      </c>
    </row>
    <row r="25" spans="1:6" ht="22.5" x14ac:dyDescent="0.2">
      <c r="A25" s="149" t="s">
        <v>401</v>
      </c>
      <c r="B25" s="132" t="s">
        <v>402</v>
      </c>
      <c r="C25" s="126">
        <v>1042165.07</v>
      </c>
      <c r="D25" s="130">
        <v>1061345.07</v>
      </c>
      <c r="E25" s="130">
        <f t="shared" si="0"/>
        <v>19180.000000000116</v>
      </c>
      <c r="F25" s="132" t="s">
        <v>396</v>
      </c>
    </row>
    <row r="26" spans="1:6" ht="22.5" x14ac:dyDescent="0.2">
      <c r="A26" s="149" t="s">
        <v>403</v>
      </c>
      <c r="B26" s="132" t="s">
        <v>404</v>
      </c>
      <c r="C26" s="126">
        <v>39484.42</v>
      </c>
      <c r="D26" s="130">
        <v>40027.53</v>
      </c>
      <c r="E26" s="130">
        <f t="shared" si="0"/>
        <v>543.11000000000058</v>
      </c>
      <c r="F26" s="132" t="s">
        <v>396</v>
      </c>
    </row>
    <row r="27" spans="1:6" ht="22.5" x14ac:dyDescent="0.2">
      <c r="A27" s="149" t="s">
        <v>405</v>
      </c>
      <c r="B27" s="132" t="s">
        <v>406</v>
      </c>
      <c r="C27" s="126">
        <v>11801.81</v>
      </c>
      <c r="D27" s="130">
        <v>11801.81</v>
      </c>
      <c r="E27" s="130">
        <f t="shared" si="0"/>
        <v>0</v>
      </c>
      <c r="F27" s="132" t="s">
        <v>396</v>
      </c>
    </row>
    <row r="28" spans="1:6" ht="22.5" x14ac:dyDescent="0.2">
      <c r="A28" s="149" t="s">
        <v>407</v>
      </c>
      <c r="B28" s="132" t="s">
        <v>408</v>
      </c>
      <c r="C28" s="126">
        <v>170217.3</v>
      </c>
      <c r="D28" s="130">
        <v>170217.3</v>
      </c>
      <c r="E28" s="130">
        <f t="shared" si="0"/>
        <v>0</v>
      </c>
      <c r="F28" s="132" t="s">
        <v>396</v>
      </c>
    </row>
    <row r="29" spans="1:6" ht="22.5" x14ac:dyDescent="0.2">
      <c r="A29" s="149" t="s">
        <v>409</v>
      </c>
      <c r="B29" s="132" t="s">
        <v>410</v>
      </c>
      <c r="C29" s="126">
        <v>3070</v>
      </c>
      <c r="D29" s="130">
        <v>4420</v>
      </c>
      <c r="E29" s="130">
        <f t="shared" si="0"/>
        <v>1350</v>
      </c>
      <c r="F29" s="132" t="s">
        <v>396</v>
      </c>
    </row>
    <row r="30" spans="1:6" ht="22.5" x14ac:dyDescent="0.2">
      <c r="A30" s="149" t="s">
        <v>411</v>
      </c>
      <c r="B30" s="132" t="s">
        <v>412</v>
      </c>
      <c r="C30" s="126">
        <v>517240.52</v>
      </c>
      <c r="D30" s="130">
        <v>517240.52</v>
      </c>
      <c r="E30" s="130">
        <f t="shared" si="0"/>
        <v>0</v>
      </c>
      <c r="F30" s="132" t="s">
        <v>396</v>
      </c>
    </row>
    <row r="31" spans="1:6" ht="22.5" x14ac:dyDescent="0.2">
      <c r="A31" s="149" t="s">
        <v>413</v>
      </c>
      <c r="B31" s="132" t="s">
        <v>414</v>
      </c>
      <c r="C31" s="126">
        <v>324620.01</v>
      </c>
      <c r="D31" s="130">
        <v>324620.01</v>
      </c>
      <c r="E31" s="130">
        <f t="shared" si="0"/>
        <v>0</v>
      </c>
      <c r="F31" s="132" t="s">
        <v>396</v>
      </c>
    </row>
    <row r="32" spans="1:6" ht="11.25" customHeight="1" x14ac:dyDescent="0.2">
      <c r="A32" s="149" t="s">
        <v>415</v>
      </c>
      <c r="B32" s="132" t="s">
        <v>416</v>
      </c>
      <c r="C32" s="126">
        <v>364896.82</v>
      </c>
      <c r="D32" s="130">
        <v>364896.82</v>
      </c>
      <c r="E32" s="130">
        <f t="shared" si="0"/>
        <v>0</v>
      </c>
      <c r="F32" s="132" t="s">
        <v>396</v>
      </c>
    </row>
    <row r="33" spans="1:9" ht="22.5" x14ac:dyDescent="0.2">
      <c r="A33" s="149" t="s">
        <v>417</v>
      </c>
      <c r="B33" s="132" t="s">
        <v>418</v>
      </c>
      <c r="C33" s="126">
        <v>15814.04</v>
      </c>
      <c r="D33" s="130">
        <v>21417.49</v>
      </c>
      <c r="E33" s="130">
        <f t="shared" si="0"/>
        <v>5603.4500000000007</v>
      </c>
      <c r="F33" s="132" t="s">
        <v>396</v>
      </c>
    </row>
    <row r="34" spans="1:9" ht="27.95" customHeight="1" x14ac:dyDescent="0.2">
      <c r="A34" s="149" t="s">
        <v>419</v>
      </c>
      <c r="B34" s="132" t="s">
        <v>420</v>
      </c>
      <c r="C34" s="126">
        <v>119972.84</v>
      </c>
      <c r="D34" s="130">
        <v>124684.9</v>
      </c>
      <c r="E34" s="130">
        <f t="shared" si="0"/>
        <v>4712.0599999999977</v>
      </c>
      <c r="F34" s="132" t="s">
        <v>396</v>
      </c>
      <c r="I34" s="9"/>
    </row>
    <row r="35" spans="1:9" ht="22.5" x14ac:dyDescent="0.2">
      <c r="A35" s="149" t="s">
        <v>421</v>
      </c>
      <c r="B35" s="132" t="s">
        <v>422</v>
      </c>
      <c r="C35" s="126">
        <v>71598.87</v>
      </c>
      <c r="D35" s="130">
        <v>71598.87</v>
      </c>
      <c r="E35" s="130">
        <f t="shared" si="0"/>
        <v>0</v>
      </c>
      <c r="F35" s="132" t="s">
        <v>396</v>
      </c>
    </row>
    <row r="36" spans="1:9" ht="22.5" x14ac:dyDescent="0.2">
      <c r="A36" s="149" t="s">
        <v>423</v>
      </c>
      <c r="B36" s="132" t="s">
        <v>424</v>
      </c>
      <c r="C36" s="126">
        <v>101.72</v>
      </c>
      <c r="D36" s="130">
        <v>101.72</v>
      </c>
      <c r="E36" s="130">
        <f t="shared" si="0"/>
        <v>0</v>
      </c>
      <c r="F36" s="132" t="s">
        <v>396</v>
      </c>
    </row>
    <row r="37" spans="1:9" ht="22.5" x14ac:dyDescent="0.2">
      <c r="A37" s="149" t="s">
        <v>425</v>
      </c>
      <c r="B37" s="132" t="s">
        <v>426</v>
      </c>
      <c r="C37" s="126">
        <v>32670.86</v>
      </c>
      <c r="D37" s="130">
        <v>38821.72</v>
      </c>
      <c r="E37" s="130">
        <f t="shared" si="0"/>
        <v>6150.8600000000006</v>
      </c>
      <c r="F37" s="132" t="s">
        <v>396</v>
      </c>
    </row>
    <row r="38" spans="1:9" x14ac:dyDescent="0.2">
      <c r="A38" s="162"/>
      <c r="B38" s="162" t="s">
        <v>232</v>
      </c>
      <c r="C38" s="134">
        <f>SUM(C22:C37)</f>
        <v>4047107.9899999998</v>
      </c>
      <c r="D38" s="134">
        <f t="shared" ref="D38:E38" si="1">SUM(D22:D37)</f>
        <v>4091262.6800000006</v>
      </c>
      <c r="E38" s="134">
        <f t="shared" si="1"/>
        <v>44154.690000000133</v>
      </c>
      <c r="F38" s="134"/>
      <c r="G38" s="9"/>
      <c r="H38" s="9"/>
    </row>
    <row r="39" spans="1:9" s="19" customFormat="1" x14ac:dyDescent="0.2">
      <c r="A39" s="147"/>
      <c r="B39" s="147"/>
      <c r="C39" s="26"/>
      <c r="D39" s="26"/>
      <c r="E39" s="26"/>
      <c r="F39" s="26"/>
    </row>
    <row r="40" spans="1:9" s="19" customFormat="1" x14ac:dyDescent="0.2">
      <c r="A40" s="147"/>
      <c r="B40" s="147"/>
      <c r="C40" s="26"/>
      <c r="D40" s="26"/>
      <c r="E40" s="26"/>
      <c r="F40" s="26"/>
    </row>
    <row r="41" spans="1:9" s="19" customFormat="1" x14ac:dyDescent="0.2">
      <c r="A41" s="10" t="s">
        <v>214</v>
      </c>
      <c r="B41" s="10"/>
      <c r="C41" s="50"/>
      <c r="D41" s="50"/>
      <c r="E41" s="50"/>
      <c r="G41" s="51" t="s">
        <v>74</v>
      </c>
    </row>
    <row r="42" spans="1:9" s="19" customFormat="1" x14ac:dyDescent="0.2">
      <c r="A42" s="42"/>
      <c r="B42" s="42"/>
      <c r="C42" s="22"/>
      <c r="D42" s="9"/>
      <c r="E42" s="9"/>
      <c r="F42" s="268"/>
    </row>
    <row r="43" spans="1:9" s="19" customFormat="1" ht="22.5" x14ac:dyDescent="0.2">
      <c r="A43" s="15" t="s">
        <v>46</v>
      </c>
      <c r="B43" s="16" t="s">
        <v>47</v>
      </c>
      <c r="C43" s="55" t="s">
        <v>75</v>
      </c>
      <c r="D43" s="55" t="s">
        <v>76</v>
      </c>
      <c r="E43" s="55" t="s">
        <v>77</v>
      </c>
      <c r="F43" s="56" t="s">
        <v>78</v>
      </c>
      <c r="G43" s="56" t="s">
        <v>241</v>
      </c>
      <c r="H43" s="56" t="s">
        <v>242</v>
      </c>
    </row>
    <row r="44" spans="1:9" s="19" customFormat="1" ht="27.95" customHeight="1" x14ac:dyDescent="0.2">
      <c r="A44" s="149"/>
      <c r="B44" s="132"/>
      <c r="C44" s="126"/>
      <c r="D44" s="130"/>
      <c r="E44" s="130"/>
      <c r="F44" s="132"/>
      <c r="G44" s="132"/>
      <c r="H44" s="132"/>
    </row>
    <row r="45" spans="1:9" s="19" customFormat="1" x14ac:dyDescent="0.2">
      <c r="A45" s="149"/>
      <c r="B45" s="132"/>
      <c r="C45" s="126"/>
      <c r="D45" s="130"/>
      <c r="E45" s="130"/>
      <c r="F45" s="132"/>
      <c r="G45" s="132"/>
      <c r="H45" s="132"/>
    </row>
    <row r="46" spans="1:9" s="19" customFormat="1" x14ac:dyDescent="0.2">
      <c r="A46" s="149"/>
      <c r="B46" s="132"/>
      <c r="C46" s="126"/>
      <c r="D46" s="130"/>
      <c r="E46" s="130"/>
      <c r="F46" s="132"/>
      <c r="G46" s="132"/>
      <c r="H46" s="132"/>
    </row>
    <row r="47" spans="1:9" s="19" customFormat="1" x14ac:dyDescent="0.2">
      <c r="A47" s="149"/>
      <c r="B47" s="132"/>
      <c r="C47" s="126"/>
      <c r="D47" s="130"/>
      <c r="E47" s="130"/>
      <c r="F47" s="132"/>
      <c r="G47" s="132"/>
      <c r="H47" s="132"/>
    </row>
    <row r="48" spans="1:9" s="19" customFormat="1" x14ac:dyDescent="0.2">
      <c r="A48" s="162"/>
      <c r="B48" s="162" t="s">
        <v>233</v>
      </c>
      <c r="C48" s="134">
        <f>SUM(C44:C47)</f>
        <v>0</v>
      </c>
      <c r="D48" s="134">
        <f>SUM(D44:D47)</f>
        <v>0</v>
      </c>
      <c r="E48" s="134">
        <f>SUM(E44:E47)</f>
        <v>0</v>
      </c>
      <c r="F48" s="134"/>
      <c r="G48" s="134"/>
      <c r="H48" s="134"/>
    </row>
    <row r="49" spans="1:9" s="19" customFormat="1" x14ac:dyDescent="0.2">
      <c r="A49" s="57"/>
      <c r="B49" s="57"/>
      <c r="C49" s="58"/>
      <c r="D49" s="58"/>
      <c r="E49" s="58"/>
      <c r="F49" s="26"/>
    </row>
    <row r="51" spans="1:9" x14ac:dyDescent="0.2">
      <c r="A51" s="10" t="s">
        <v>215</v>
      </c>
      <c r="B51" s="10"/>
      <c r="C51" s="50"/>
      <c r="D51" s="50"/>
      <c r="E51" s="50"/>
      <c r="G51" s="51" t="s">
        <v>74</v>
      </c>
    </row>
    <row r="52" spans="1:9" x14ac:dyDescent="0.2">
      <c r="A52" s="42"/>
      <c r="B52" s="42"/>
      <c r="C52" s="22"/>
      <c r="H52" s="9"/>
    </row>
    <row r="53" spans="1:9" ht="22.5" x14ac:dyDescent="0.2">
      <c r="A53" s="15" t="s">
        <v>46</v>
      </c>
      <c r="B53" s="16" t="s">
        <v>47</v>
      </c>
      <c r="C53" s="55" t="s">
        <v>75</v>
      </c>
      <c r="D53" s="55" t="s">
        <v>76</v>
      </c>
      <c r="E53" s="55" t="s">
        <v>77</v>
      </c>
      <c r="F53" s="56" t="s">
        <v>78</v>
      </c>
      <c r="G53" s="56" t="s">
        <v>241</v>
      </c>
      <c r="H53" s="56" t="s">
        <v>242</v>
      </c>
    </row>
    <row r="54" spans="1:9" ht="27.95" customHeight="1" x14ac:dyDescent="0.2">
      <c r="A54" s="149"/>
      <c r="B54" s="132"/>
      <c r="C54" s="126"/>
      <c r="D54" s="130"/>
      <c r="E54" s="130"/>
      <c r="F54" s="132"/>
      <c r="G54" s="132"/>
      <c r="H54" s="132"/>
    </row>
    <row r="55" spans="1:9" x14ac:dyDescent="0.2">
      <c r="A55" s="149"/>
      <c r="B55" s="132"/>
      <c r="C55" s="126"/>
      <c r="D55" s="130"/>
      <c r="E55" s="130"/>
      <c r="F55" s="132"/>
      <c r="G55" s="132"/>
      <c r="H55" s="132"/>
    </row>
    <row r="56" spans="1:9" x14ac:dyDescent="0.2">
      <c r="A56" s="149"/>
      <c r="B56" s="132"/>
      <c r="C56" s="126"/>
      <c r="D56" s="130"/>
      <c r="E56" s="130"/>
      <c r="F56" s="132"/>
      <c r="G56" s="132"/>
      <c r="H56" s="132"/>
    </row>
    <row r="57" spans="1:9" x14ac:dyDescent="0.2">
      <c r="A57" s="149"/>
      <c r="B57" s="132"/>
      <c r="C57" s="126"/>
      <c r="D57" s="130"/>
      <c r="E57" s="130"/>
      <c r="F57" s="132"/>
      <c r="G57" s="132"/>
      <c r="H57" s="132"/>
    </row>
    <row r="58" spans="1:9" x14ac:dyDescent="0.2">
      <c r="A58" s="162"/>
      <c r="B58" s="162" t="s">
        <v>234</v>
      </c>
      <c r="C58" s="134">
        <f>SUM(C54:C57)</f>
        <v>0</v>
      </c>
      <c r="D58" s="134">
        <f>SUM(D54:D57)</f>
        <v>0</v>
      </c>
      <c r="E58" s="134">
        <f>SUM(E54:E57)</f>
        <v>0</v>
      </c>
      <c r="F58" s="134"/>
      <c r="G58" s="134"/>
      <c r="H58" s="134"/>
    </row>
    <row r="61" spans="1:9" x14ac:dyDescent="0.2">
      <c r="A61" s="10" t="s">
        <v>216</v>
      </c>
      <c r="B61" s="10"/>
      <c r="C61" s="50"/>
      <c r="D61" s="50"/>
      <c r="E61" s="50"/>
      <c r="G61" s="51" t="s">
        <v>74</v>
      </c>
    </row>
    <row r="62" spans="1:9" x14ac:dyDescent="0.2">
      <c r="A62" s="42"/>
      <c r="B62" s="42"/>
      <c r="C62" s="22"/>
    </row>
    <row r="63" spans="1:9" ht="22.5" x14ac:dyDescent="0.2">
      <c r="A63" s="15" t="s">
        <v>46</v>
      </c>
      <c r="B63" s="16" t="s">
        <v>47</v>
      </c>
      <c r="C63" s="55" t="s">
        <v>75</v>
      </c>
      <c r="D63" s="55" t="s">
        <v>76</v>
      </c>
      <c r="E63" s="55" t="s">
        <v>77</v>
      </c>
      <c r="F63" s="56" t="s">
        <v>78</v>
      </c>
      <c r="G63" s="56" t="s">
        <v>241</v>
      </c>
      <c r="H63" s="56" t="s">
        <v>242</v>
      </c>
    </row>
    <row r="64" spans="1:9" ht="22.5" x14ac:dyDescent="0.2">
      <c r="A64" s="149" t="s">
        <v>427</v>
      </c>
      <c r="B64" s="132" t="s">
        <v>428</v>
      </c>
      <c r="C64" s="126">
        <v>2531933.7000000002</v>
      </c>
      <c r="D64" s="130">
        <v>3088043.97</v>
      </c>
      <c r="E64" s="130">
        <f>+D64-C64</f>
        <v>556110.27</v>
      </c>
      <c r="F64" s="132" t="s">
        <v>429</v>
      </c>
      <c r="G64" s="132" t="s">
        <v>430</v>
      </c>
      <c r="H64" s="326">
        <v>0.1</v>
      </c>
      <c r="I64" s="9"/>
    </row>
    <row r="65" spans="1:8" x14ac:dyDescent="0.2">
      <c r="A65" s="149"/>
      <c r="B65" s="132"/>
      <c r="C65" s="126"/>
      <c r="D65" s="130"/>
      <c r="E65" s="130"/>
      <c r="F65" s="132"/>
      <c r="G65" s="132"/>
      <c r="H65" s="132"/>
    </row>
    <row r="66" spans="1:8" x14ac:dyDescent="0.2">
      <c r="A66" s="149"/>
      <c r="B66" s="132"/>
      <c r="C66" s="126"/>
      <c r="D66" s="130"/>
      <c r="E66" s="130"/>
      <c r="F66" s="132"/>
      <c r="G66" s="132"/>
      <c r="H66" s="132"/>
    </row>
    <row r="67" spans="1:8" x14ac:dyDescent="0.2">
      <c r="A67" s="149"/>
      <c r="B67" s="132"/>
      <c r="C67" s="126"/>
      <c r="D67" s="130"/>
      <c r="E67" s="130"/>
      <c r="F67" s="132"/>
      <c r="G67" s="132"/>
      <c r="H67" s="132"/>
    </row>
    <row r="68" spans="1:8" x14ac:dyDescent="0.2">
      <c r="A68" s="162"/>
      <c r="B68" s="162" t="s">
        <v>236</v>
      </c>
      <c r="C68" s="134">
        <f>SUM(C64:C67)</f>
        <v>2531933.7000000002</v>
      </c>
      <c r="D68" s="134">
        <f>SUM(D64:D67)</f>
        <v>3088043.97</v>
      </c>
      <c r="E68" s="134">
        <f>SUM(E64:E67)</f>
        <v>556110.27</v>
      </c>
      <c r="F68" s="134"/>
      <c r="G68" s="134"/>
      <c r="H68" s="134"/>
    </row>
    <row r="71" spans="1:8" x14ac:dyDescent="0.2">
      <c r="A71" s="10" t="s">
        <v>217</v>
      </c>
      <c r="B71" s="10"/>
      <c r="C71" s="50"/>
      <c r="D71" s="50"/>
      <c r="E71" s="50"/>
      <c r="G71" s="51" t="s">
        <v>74</v>
      </c>
    </row>
    <row r="72" spans="1:8" x14ac:dyDescent="0.2">
      <c r="A72" s="42"/>
      <c r="B72" s="42"/>
      <c r="C72" s="22"/>
    </row>
    <row r="73" spans="1:8" ht="27.95" customHeight="1" x14ac:dyDescent="0.2">
      <c r="A73" s="15" t="s">
        <v>46</v>
      </c>
      <c r="B73" s="16" t="s">
        <v>47</v>
      </c>
      <c r="C73" s="55" t="s">
        <v>75</v>
      </c>
      <c r="D73" s="55" t="s">
        <v>76</v>
      </c>
      <c r="E73" s="55" t="s">
        <v>77</v>
      </c>
      <c r="F73" s="56" t="s">
        <v>78</v>
      </c>
      <c r="G73" s="56" t="s">
        <v>241</v>
      </c>
      <c r="H73" s="56" t="s">
        <v>242</v>
      </c>
    </row>
    <row r="74" spans="1:8" x14ac:dyDescent="0.2">
      <c r="A74" s="149"/>
      <c r="B74" s="132"/>
      <c r="C74" s="126"/>
      <c r="D74" s="130"/>
      <c r="E74" s="130"/>
      <c r="F74" s="132"/>
      <c r="G74" s="132"/>
      <c r="H74" s="132"/>
    </row>
    <row r="75" spans="1:8" x14ac:dyDescent="0.2">
      <c r="A75" s="149"/>
      <c r="B75" s="132"/>
      <c r="C75" s="126"/>
      <c r="D75" s="130"/>
      <c r="E75" s="130"/>
      <c r="F75" s="132"/>
      <c r="G75" s="132"/>
      <c r="H75" s="132"/>
    </row>
    <row r="76" spans="1:8" x14ac:dyDescent="0.2">
      <c r="A76" s="149"/>
      <c r="B76" s="132"/>
      <c r="C76" s="126"/>
      <c r="D76" s="130"/>
      <c r="E76" s="130"/>
      <c r="F76" s="132"/>
      <c r="G76" s="132"/>
      <c r="H76" s="132"/>
    </row>
    <row r="77" spans="1:8" x14ac:dyDescent="0.2">
      <c r="A77" s="149"/>
      <c r="B77" s="132"/>
      <c r="C77" s="126"/>
      <c r="D77" s="130"/>
      <c r="E77" s="130"/>
      <c r="F77" s="132"/>
      <c r="G77" s="132"/>
      <c r="H77" s="132"/>
    </row>
    <row r="78" spans="1:8" x14ac:dyDescent="0.2">
      <c r="A78" s="162"/>
      <c r="B78" s="162" t="s">
        <v>235</v>
      </c>
      <c r="C78" s="134">
        <f>SUM(C74:C77)</f>
        <v>0</v>
      </c>
      <c r="D78" s="134">
        <f>SUM(D74:D77)</f>
        <v>0</v>
      </c>
      <c r="E78" s="134">
        <f>SUM(E74:E77)</f>
        <v>0</v>
      </c>
      <c r="F78" s="134"/>
      <c r="G78" s="134"/>
      <c r="H78" s="134"/>
    </row>
  </sheetData>
  <dataValidations count="8">
    <dataValidation allowBlank="1" showInputMessage="1" showErrorMessage="1" prompt="Criterio para la aplicación de depreciación: anual, mensual, trimestral, etc." sqref="F7 F21 F73 F53 F63 F43"/>
    <dataValidation allowBlank="1" showInputMessage="1" showErrorMessage="1" prompt="Diferencia entre el saldo final y el inicial presentados." sqref="E7 E21 E43 E53 E63 E73"/>
    <dataValidation allowBlank="1" showInputMessage="1" showErrorMessage="1" prompt="Corresponde al nombre o descripción de la cuenta de acuerdo al Plan de Cuentas emitido por el CONAC." sqref="B7 B21 B43 B53 B63 B73"/>
    <dataValidation allowBlank="1" showInputMessage="1" showErrorMessage="1" prompt="Indicar el método de depreciación." sqref="G43 G53 G63 G73"/>
    <dataValidation allowBlank="1" showInputMessage="1" showErrorMessage="1" prompt="Indicar la tasa de aplicación." sqref="H43 H53 H63 H73"/>
    <dataValidation allowBlank="1" showInputMessage="1" showErrorMessage="1" prompt="Importe final del periodo que corresponde la información financiera trimestral que se presenta." sqref="D7 D21 D43 D53 D63 D73"/>
    <dataValidation allowBlank="1" showInputMessage="1" showErrorMessage="1" prompt="Saldo al 31 de diciembre del año anterior del ejercio que se presenta." sqref="C7 C21 C43 C53 C63 C73"/>
    <dataValidation allowBlank="1" showInputMessage="1" showErrorMessage="1" prompt="Corresponde al número de la cuenta de acuerdo al Plan de Cuentas emitido por el CONAC (DOF 23/12/2015)." sqref="A7 A21 A43 A53 A63 A73"/>
  </dataValidation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2012-12-11T20:36:24Z</dcterms:created>
  <dcterms:modified xsi:type="dcterms:W3CDTF">2018-01-15T16:03:13Z</dcterms:modified>
</cp:coreProperties>
</file>